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Z:\- Web -\2024\6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6_2024" sheetId="27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'30_6_2024'!$A$1:$E$38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19" i="27" l="1"/>
  <c r="C19" i="27"/>
  <c r="D19" i="27"/>
  <c r="C10" i="27"/>
  <c r="D10" i="27"/>
  <c r="E10" i="27" l="1"/>
  <c r="E24" i="27" l="1"/>
  <c r="D24" i="27"/>
  <c r="C24" i="27"/>
  <c r="E23" i="27"/>
  <c r="D23" i="27"/>
  <c r="C23" i="27"/>
  <c r="D25" i="27" l="1"/>
  <c r="E25" i="27"/>
  <c r="C25" i="27"/>
  <c r="D5" i="3" l="1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<sst xmlns="http://schemas.openxmlformats.org/spreadsheetml/2006/main" count="1218" uniqueCount="128">
  <si>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</si>
  <si>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</si>
  <si>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</si>
  <si>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</si>
  <si>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</si>
  <si>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</si>
  <si>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</si>
  <si>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</si>
  <si>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</si>
  <si>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</si>
  <si>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</si>
  <si>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</si>
  <si>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</si>
  <si>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</si>
  <si>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</si>
  <si>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</si>
  <si>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</si>
  <si>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</si>
  <si>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</si>
  <si>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</si>
  <si>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</si>
  <si>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</si>
  <si>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</si>
  <si>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</si>
  <si>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</si>
  <si>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</si>
  <si>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</si>
  <si>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</si>
  <si>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</si>
  <si>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</si>
  <si>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</si>
  <si>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</si>
  <si>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</si>
  <si>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</si>
  <si>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</si>
  <si>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</si>
  <si>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</si>
  <si>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</si>
  <si>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</si>
  <si>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</si>
  <si>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</si>
  <si>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</si>
  <si>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</si>
  <si>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</si>
  <si>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</si>
  <si>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</si>
  <si>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</si>
  <si>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</si>
  <si>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</si>
  <si>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</si>
  <si>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</si>
  <si>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</si>
  <si>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</si>
  <si>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</si>
  <si>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</si>
  <si>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</si>
  <si>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</si>
  <si>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</si>
  <si>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</si>
  <si>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</si>
  <si>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</si>
  <si>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</si>
  <si>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</si>
  <si>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</si>
  <si>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</si>
  <si>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</si>
  <si>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</si>
  <si>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</si>
  <si>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</si>
  <si>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</si>
  <si>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</si>
  <si>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</si>
  <si>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</si>
  <si>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</si>
  <si>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</si>
  <si>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</si>
  <si>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</si>
  <si>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</si>
  <si>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</si>
  <si>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</si>
  <si>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</si>
  <si>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</si>
  <si>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</si>
  <si>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</si>
  <si>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</si>
  <si>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</si>
  <si>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</si>
  <si>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</si>
  <si>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</si>
  <si>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</si>
  <si>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</si>
  <si>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</si>
  <si>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</si>
  <si>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</si>
  <si>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</si>
  <si>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</si>
  <si>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</si>
  <si>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</si>
  <si>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</si>
  <si>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</si>
  <si>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</si>
  <si>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</si>
  <si>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</si>
  <si>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</si>
  <si>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</si>
  <si>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</si>
  <si>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</si>
  <si>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</si>
  <si>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</si>
  <si>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</si>
  <si>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</si>
  <si>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</si>
  <si>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</si>
  <si>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t>Příjmy a výdaje na dávky důchodového pojištění k 30.6. (mld. Kč)</t>
  </si>
  <si>
    <t>Příjmy a výdaje na dávky nemocenského pojištění k 30.6. (mld. Kč)</t>
  </si>
  <si>
    <t xml:space="preserve">Souhrnná informace o příjmech k 30.6. (v mld. Kč)                 </t>
  </si>
  <si>
    <t>Příjmy a výdaje na sociální zabezpečení k 30.6. (mld. Kč)</t>
  </si>
  <si>
    <t xml:space="preserve">Příjmy z pojistného a příslušenství na důchodové pojištění za období leden - červen včetně dobrovolného pojistného </t>
  </si>
  <si>
    <t>daňové příjmy z pojistného a příslušenství na důchodové pojištění za období leden - červen</t>
  </si>
  <si>
    <t>příjmy z dobrovolného pojistného na důchodové pojištění za období leden - červen</t>
  </si>
  <si>
    <t>Výdaje na dávky důchodového pojištění vyplacené za období leden - červen včetně záloh na výplaty důchodů v následujícím měsíci</t>
  </si>
  <si>
    <t>Příjmy z pojistného a příslušenství na nemocenské pojištění za období leden - červen včetně tzv. dobrovolného pojistného osob samostatně výdělečně činných</t>
  </si>
  <si>
    <t>daňové příjmy z pojistného a příslušenství na nemocenské pojištění za období leden - červen</t>
  </si>
  <si>
    <t>příjmy z dobrovolného pojistného na nemocenské pojištění osob samostatně výdělečně činných a ostatní nedaňové příjmy z nemocenského pojištění za období leden - červen</t>
  </si>
  <si>
    <t>Výdaje na dávky nemocenského pojištění vyplacené za období leden - červen</t>
  </si>
  <si>
    <t>Příjmy z pojistného a příslušenství na důchodové a nemocenské pojištění za období leden - červen</t>
  </si>
  <si>
    <t>Výdaje na dávky důchodového pojištění vč. záloh a nemocenského pojištění za období  leden - červen</t>
  </si>
  <si>
    <t>Příjmy z pojistného na sociální zabezpečení a na příspěvek na státní politiku zaměstnanosti za období leden - červen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</si>
</sst>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8" applyNumberFormat="0" applyProtection="0">
      <alignment vertical="center"/>
    </xf>
    <xf numFmtId="4" fontId="35" fillId="18" borderId="88" applyNumberFormat="0" applyProtection="0">
      <alignment vertical="center"/>
    </xf>
    <xf numFmtId="4" fontId="34" fillId="18" borderId="88" applyNumberFormat="0" applyProtection="0">
      <alignment horizontal="left" vertical="center" indent="1"/>
    </xf>
    <xf numFmtId="0" fontId="34" fillId="18" borderId="88" applyNumberFormat="0" applyProtection="0">
      <alignment horizontal="left" vertical="top" indent="1"/>
    </xf>
    <xf numFmtId="4" fontId="36" fillId="15" borderId="88" applyNumberFormat="0" applyProtection="0">
      <alignment horizontal="right" vertical="center"/>
    </xf>
    <xf numFmtId="4" fontId="36" fillId="12" borderId="88" applyNumberFormat="0" applyProtection="0">
      <alignment horizontal="right" vertical="center"/>
    </xf>
    <xf numFmtId="4" fontId="36" fillId="19" borderId="88" applyNumberFormat="0" applyProtection="0">
      <alignment horizontal="right" vertical="center"/>
    </xf>
    <xf numFmtId="4" fontId="36" fillId="20" borderId="88" applyNumberFormat="0" applyProtection="0">
      <alignment horizontal="right" vertical="center"/>
    </xf>
    <xf numFmtId="4" fontId="36" fillId="21" borderId="88" applyNumberFormat="0" applyProtection="0">
      <alignment horizontal="right" vertical="center"/>
    </xf>
    <xf numFmtId="4" fontId="36" fillId="22" borderId="88" applyNumberFormat="0" applyProtection="0">
      <alignment horizontal="right" vertical="center"/>
    </xf>
    <xf numFmtId="4" fontId="36" fillId="16" borderId="88" applyNumberFormat="0" applyProtection="0">
      <alignment horizontal="right" vertical="center"/>
    </xf>
    <xf numFmtId="4" fontId="36" fillId="23" borderId="88" applyNumberFormat="0" applyProtection="0">
      <alignment horizontal="right" vertical="center"/>
    </xf>
    <xf numFmtId="4" fontId="36" fillId="24" borderId="88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8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8" applyNumberFormat="0" applyProtection="0">
      <alignment horizontal="left" vertical="center" indent="1"/>
    </xf>
    <xf numFmtId="0" fontId="31" fillId="27" borderId="88" applyNumberFormat="0" applyProtection="0">
      <alignment horizontal="left" vertical="top" indent="1"/>
    </xf>
    <xf numFmtId="0" fontId="42" fillId="13" borderId="88" applyNumberFormat="0" applyProtection="0">
      <alignment horizontal="left" vertical="center" indent="1"/>
    </xf>
    <xf numFmtId="0" fontId="31" fillId="28" borderId="88" applyNumberFormat="0" applyProtection="0">
      <alignment horizontal="left" vertical="top" indent="1"/>
    </xf>
    <xf numFmtId="0" fontId="45" fillId="26" borderId="88" applyNumberFormat="0" applyProtection="0">
      <alignment horizontal="left" vertical="center" indent="1"/>
    </xf>
    <xf numFmtId="0" fontId="31" fillId="8" borderId="88" applyNumberFormat="0" applyProtection="0">
      <alignment horizontal="left" vertical="top" indent="1"/>
    </xf>
    <xf numFmtId="0" fontId="31" fillId="14" borderId="88" applyNumberFormat="0" applyProtection="0">
      <alignment horizontal="left" vertical="center" indent="1"/>
    </xf>
    <xf numFmtId="0" fontId="31" fillId="4" borderId="88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8" applyNumberFormat="0" applyProtection="0">
      <alignment vertical="center"/>
    </xf>
    <xf numFmtId="4" fontId="39" fillId="30" borderId="88" applyNumberFormat="0" applyProtection="0">
      <alignment vertical="center"/>
    </xf>
    <xf numFmtId="4" fontId="36" fillId="30" borderId="88" applyNumberFormat="0" applyProtection="0">
      <alignment horizontal="left" vertical="center" indent="1"/>
    </xf>
    <xf numFmtId="0" fontId="36" fillId="30" borderId="88" applyNumberFormat="0" applyProtection="0">
      <alignment horizontal="left" vertical="top" indent="1"/>
    </xf>
    <xf numFmtId="4" fontId="36" fillId="26" borderId="88" applyNumberFormat="0" applyProtection="0">
      <alignment horizontal="right" vertical="center"/>
    </xf>
    <xf numFmtId="4" fontId="46" fillId="26" borderId="88" applyNumberFormat="0" applyProtection="0">
      <alignment horizontal="right" vertical="center"/>
    </xf>
    <xf numFmtId="4" fontId="34" fillId="29" borderId="88" applyNumberFormat="0" applyProtection="0">
      <alignment horizontal="left" vertical="center" indent="1"/>
    </xf>
    <xf numFmtId="0" fontId="44" fillId="28" borderId="88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8" applyNumberFormat="0" applyProtection="0">
      <alignment horizontal="right" vertical="center"/>
    </xf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90" applyNumberFormat="0" applyProtection="0">
      <alignment horizontal="left" vertical="center" indent="1"/>
    </xf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0" fillId="26" borderId="89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2" applyNumberFormat="0" applyAlignment="0" applyProtection="0"/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59" fillId="0" borderId="94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0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5" applyNumberFormat="0" applyFill="0" applyAlignment="0" applyProtection="0"/>
    <xf numFmtId="0" fontId="64" fillId="0" borderId="96" applyNumberFormat="0" applyFill="0" applyAlignment="0" applyProtection="0"/>
    <xf numFmtId="0" fontId="65" fillId="0" borderId="97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8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2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2" fillId="75" borderId="98" applyNumberFormat="0" applyAlignment="0" applyProtection="0"/>
    <xf numFmtId="0" fontId="73" fillId="0" borderId="99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0" applyBorder="0">
      <alignment horizontal="center"/>
    </xf>
    <xf numFmtId="49" fontId="75" fillId="0" borderId="101">
      <alignment horizontal="center"/>
    </xf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7" fillId="0" borderId="102" applyNumberFormat="0" applyFill="0" applyAlignment="0" applyProtection="0"/>
    <xf numFmtId="0" fontId="78" fillId="0" borderId="96" applyNumberFormat="0" applyFill="0" applyAlignment="0" applyProtection="0"/>
    <xf numFmtId="0" fontId="78" fillId="0" borderId="96" applyNumberFormat="0" applyFill="0" applyAlignment="0" applyProtection="0"/>
    <xf numFmtId="0" fontId="79" fillId="0" borderId="103" applyNumberFormat="0" applyFill="0" applyAlignment="0" applyProtection="0"/>
    <xf numFmtId="0" fontId="80" fillId="0" borderId="97" applyNumberFormat="0" applyFill="0" applyAlignment="0" applyProtection="0"/>
    <xf numFmtId="0" fontId="80" fillId="0" borderId="97" applyNumberFormat="0" applyFill="0" applyAlignment="0" applyProtection="0"/>
    <xf numFmtId="0" fontId="81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5" fillId="70" borderId="106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6" fillId="67" borderId="107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89" fillId="0" borderId="108" applyNumberFormat="0" applyFill="0" applyAlignment="0" applyProtection="0"/>
    <xf numFmtId="4" fontId="98" fillId="13" borderId="109" applyNumberFormat="0" applyProtection="0">
      <alignment vertical="center"/>
    </xf>
    <xf numFmtId="4" fontId="96" fillId="17" borderId="107" applyNumberFormat="0" applyProtection="0">
      <alignment vertical="center"/>
    </xf>
    <xf numFmtId="4" fontId="34" fillId="17" borderId="109" applyNumberFormat="0" applyProtection="0">
      <alignment vertical="center"/>
    </xf>
    <xf numFmtId="4" fontId="94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4" fillId="13" borderId="109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34" fillId="18" borderId="109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4" fillId="25" borderId="90" applyNumberFormat="0" applyProtection="0">
      <alignment horizontal="left" vertical="center" indent="1"/>
    </xf>
    <xf numFmtId="4" fontId="34" fillId="91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4" fontId="96" fillId="92" borderId="110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2" fillId="95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81" borderId="112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4" fillId="97" borderId="109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0" fontId="94" fillId="97" borderId="106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4" fontId="36" fillId="11" borderId="109" applyNumberFormat="0" applyProtection="0">
      <alignment horizontal="right" vertical="center"/>
    </xf>
    <xf numFmtId="4" fontId="96" fillId="98" borderId="107" applyNumberFormat="0" applyProtection="0">
      <alignment horizontal="right" vertical="center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105" fillId="0" borderId="113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7" borderId="109" applyNumberFormat="0" applyProtection="0">
      <alignment horizontal="left" vertical="center" indent="1"/>
    </xf>
    <xf numFmtId="0" fontId="107" fillId="101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41" fillId="29" borderId="109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7" fillId="103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4" fillId="104" borderId="109" applyNumberFormat="0" applyProtection="0">
      <alignment horizontal="left" vertical="center" indent="1"/>
    </xf>
    <xf numFmtId="0" fontId="94" fillId="97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42" fillId="13" borderId="109" applyNumberFormat="0" applyProtection="0">
      <alignment horizontal="left" vertical="center" indent="1"/>
    </xf>
    <xf numFmtId="0" fontId="96" fillId="46" borderId="107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94" fillId="104" borderId="109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45" fillId="26" borderId="109" applyNumberFormat="0" applyProtection="0">
      <alignment horizontal="left" vertical="center" indent="1"/>
    </xf>
    <xf numFmtId="0" fontId="96" fillId="105" borderId="107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4" borderId="109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14" borderId="109" applyNumberFormat="0" applyProtection="0">
      <alignment horizontal="left" vertical="center" indent="1"/>
    </xf>
    <xf numFmtId="0" fontId="96" fillId="81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4" fontId="109" fillId="103" borderId="90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4" fontId="94" fillId="106" borderId="107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36" fillId="26" borderId="109" applyNumberFormat="0" applyProtection="0">
      <alignment horizontal="right" vertical="center"/>
    </xf>
    <xf numFmtId="4" fontId="94" fillId="81" borderId="107" applyNumberFormat="0" applyProtection="0">
      <alignment horizontal="right" vertical="center"/>
    </xf>
    <xf numFmtId="4" fontId="104" fillId="104" borderId="109" applyNumberFormat="0" applyProtection="0">
      <alignment horizontal="right" vertical="center" indent="1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107" fillId="107" borderId="109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46" fillId="26" borderId="109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04" fillId="97" borderId="109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34" fillId="29" borderId="109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4" fillId="109" borderId="107" applyNumberFormat="0" applyProtection="0">
      <alignment horizontal="center" vertical="center" wrapTex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4" fillId="110" borderId="107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116" fillId="103" borderId="109" applyNumberFormat="0" applyProtection="0">
      <alignment horizontal="center" vertical="center" wrapText="1"/>
    </xf>
    <xf numFmtId="0" fontId="107" fillId="97" borderId="106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0" fontId="44" fillId="28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6" applyNumberFormat="0" applyFill="0" applyAlignment="0" applyProtection="0"/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9" fillId="68" borderId="107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1" fillId="113" borderId="107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3" fillId="113" borderId="106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7" applyNumberFormat="0" applyAlignment="0" applyProtection="0"/>
    <xf numFmtId="0" fontId="72" fillId="75" borderId="98" applyNumberFormat="0" applyAlignment="0" applyProtection="0"/>
    <xf numFmtId="0" fontId="54" fillId="62" borderId="0" applyNumberFormat="0" applyBorder="0" applyAlignment="0" applyProtection="0"/>
    <xf numFmtId="0" fontId="77" fillId="0" borderId="102" applyNumberFormat="0" applyFill="0" applyAlignment="0" applyProtection="0"/>
    <xf numFmtId="0" fontId="79" fillId="0" borderId="103" applyNumberFormat="0" applyFill="0" applyAlignment="0" applyProtection="0"/>
    <xf numFmtId="0" fontId="81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7" applyNumberFormat="0" applyAlignment="0" applyProtection="0"/>
    <xf numFmtId="0" fontId="89" fillId="0" borderId="108" applyNumberFormat="0" applyFill="0" applyAlignment="0" applyProtection="0"/>
    <xf numFmtId="0" fontId="89" fillId="68" borderId="0" applyNumberFormat="0" applyBorder="0" applyAlignment="0" applyProtection="0"/>
    <xf numFmtId="0" fontId="96" fillId="67" borderId="107" applyNumberFormat="0" applyFont="0" applyAlignment="0" applyProtection="0"/>
    <xf numFmtId="0" fontId="133" fillId="113" borderId="106" applyNumberFormat="0" applyAlignment="0" applyProtection="0"/>
    <xf numFmtId="4" fontId="94" fillId="17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6" fillId="18" borderId="107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4" fontId="94" fillId="106" borderId="107" applyNumberFormat="0" applyProtection="0">
      <alignment horizontal="left" vertical="center" indent="1"/>
    </xf>
    <xf numFmtId="4" fontId="96" fillId="15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98" borderId="107" applyNumberFormat="0" applyProtection="0">
      <alignment horizontal="right" vertical="center"/>
    </xf>
    <xf numFmtId="4" fontId="96" fillId="26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96" fillId="94" borderId="109" applyNumberFormat="0" applyProtection="0">
      <alignment horizontal="left" vertical="top" indent="1"/>
    </xf>
    <xf numFmtId="0" fontId="96" fillId="46" borderId="107" applyNumberFormat="0" applyProtection="0">
      <alignment horizontal="left" vertical="center" indent="1"/>
    </xf>
    <xf numFmtId="0" fontId="96" fillId="11" borderId="109" applyNumberFormat="0" applyProtection="0">
      <alignment horizontal="left" vertical="top" indent="1"/>
    </xf>
    <xf numFmtId="0" fontId="96" fillId="105" borderId="107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81" borderId="107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110" fillId="94" borderId="115" applyBorder="0"/>
    <xf numFmtId="4" fontId="111" fillId="13" borderId="109" applyNumberFormat="0" applyProtection="0">
      <alignment vertical="center"/>
    </xf>
    <xf numFmtId="4" fontId="111" fillId="70" borderId="109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4" fontId="94" fillId="81" borderId="107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94" fillId="109" borderId="107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4" fontId="118" fillId="31" borderId="110" applyNumberFormat="0" applyProtection="0">
      <alignment horizontal="left" vertical="center" indent="1"/>
    </xf>
    <xf numFmtId="4" fontId="120" fillId="95" borderId="107" applyNumberFormat="0" applyProtection="0">
      <alignment horizontal="right" vertical="center"/>
    </xf>
    <xf numFmtId="0" fontId="59" fillId="0" borderId="94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7" applyProtection="0">
      <alignment horizontal="left" vertical="center" indent="1"/>
    </xf>
    <xf numFmtId="0" fontId="7" fillId="0" borderId="0"/>
    <xf numFmtId="0" fontId="57" fillId="70" borderId="118" applyNumberFormat="0" applyAlignment="0" applyProtection="0"/>
    <xf numFmtId="0" fontId="59" fillId="0" borderId="119" applyNumberFormat="0" applyFill="0" applyAlignment="0" applyProtection="0"/>
    <xf numFmtId="0" fontId="70" fillId="50" borderId="118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5" fillId="70" borderId="121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6" fillId="67" borderId="122" applyNumberFormat="0" applyFont="0" applyAlignment="0" applyProtection="0"/>
    <xf numFmtId="4" fontId="98" fillId="13" borderId="123" applyNumberFormat="0" applyProtection="0">
      <alignment vertical="center"/>
    </xf>
    <xf numFmtId="4" fontId="96" fillId="17" borderId="122" applyNumberFormat="0" applyProtection="0">
      <alignment vertical="center"/>
    </xf>
    <xf numFmtId="4" fontId="34" fillId="17" borderId="123" applyNumberFormat="0" applyProtection="0">
      <alignment vertical="center"/>
    </xf>
    <xf numFmtId="4" fontId="94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4" fillId="13" borderId="123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34" fillId="18" borderId="123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4" fillId="91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104" fillId="97" borderId="123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0" fontId="94" fillId="97" borderId="121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4" fontId="36" fillId="11" borderId="123" applyNumberFormat="0" applyProtection="0">
      <alignment horizontal="right" vertical="center"/>
    </xf>
    <xf numFmtId="4" fontId="96" fillId="98" borderId="122" applyNumberFormat="0" applyProtection="0">
      <alignment horizontal="right" vertical="center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7" borderId="123" applyNumberFormat="0" applyProtection="0">
      <alignment horizontal="left" vertical="center" indent="1"/>
    </xf>
    <xf numFmtId="0" fontId="107" fillId="101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41" fillId="29" borderId="123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7" fillId="103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4" fillId="104" borderId="123" applyNumberFormat="0" applyProtection="0">
      <alignment horizontal="left" vertical="center" indent="1"/>
    </xf>
    <xf numFmtId="0" fontId="94" fillId="97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42" fillId="13" borderId="123" applyNumberFormat="0" applyProtection="0">
      <alignment horizontal="left" vertical="center" indent="1"/>
    </xf>
    <xf numFmtId="0" fontId="96" fillId="46" borderId="122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94" fillId="104" borderId="123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45" fillId="26" borderId="123" applyNumberFormat="0" applyProtection="0">
      <alignment horizontal="left" vertical="center" indent="1"/>
    </xf>
    <xf numFmtId="0" fontId="96" fillId="105" borderId="122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4" borderId="123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14" borderId="123" applyNumberFormat="0" applyProtection="0">
      <alignment horizontal="left" vertical="center" indent="1"/>
    </xf>
    <xf numFmtId="0" fontId="96" fillId="81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4" fillId="106" borderId="122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36" fillId="26" borderId="123" applyNumberFormat="0" applyProtection="0">
      <alignment horizontal="right" vertical="center"/>
    </xf>
    <xf numFmtId="4" fontId="94" fillId="81" borderId="122" applyNumberFormat="0" applyProtection="0">
      <alignment horizontal="right" vertical="center"/>
    </xf>
    <xf numFmtId="4" fontId="104" fillId="104" borderId="123" applyNumberFormat="0" applyProtection="0">
      <alignment horizontal="right" vertical="center" indent="1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107" fillId="107" borderId="123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46" fillId="26" borderId="123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04" fillId="97" borderId="123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34" fillId="29" borderId="123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4" fillId="109" borderId="122" applyNumberFormat="0" applyProtection="0">
      <alignment horizontal="center" vertical="center" wrapTex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4" fillId="110" borderId="122" applyProtection="0">
      <alignment horizontal="left" vertical="center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116" fillId="103" borderId="123" applyNumberFormat="0" applyProtection="0">
      <alignment horizontal="center" vertical="center" wrapText="1"/>
    </xf>
    <xf numFmtId="0" fontId="107" fillId="97" borderId="121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0" fontId="44" fillId="28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0" fontId="127" fillId="0" borderId="126" applyNumberFormat="0" applyFill="0" applyAlignment="0" applyProtection="0"/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9" fillId="68" borderId="122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1" fillId="113" borderId="122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3" fillId="113" borderId="121" applyNumberFormat="0" applyAlignment="0" applyProtection="0"/>
    <xf numFmtId="0" fontId="131" fillId="113" borderId="122" applyNumberFormat="0" applyAlignment="0" applyProtection="0"/>
    <xf numFmtId="0" fontId="129" fillId="68" borderId="122" applyNumberFormat="0" applyAlignment="0" applyProtection="0"/>
    <xf numFmtId="0" fontId="96" fillId="67" borderId="122" applyNumberFormat="0" applyFont="0" applyAlignment="0" applyProtection="0"/>
    <xf numFmtId="0" fontId="133" fillId="113" borderId="121" applyNumberFormat="0" applyAlignment="0" applyProtection="0"/>
    <xf numFmtId="4" fontId="94" fillId="17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6" fillId="18" borderId="122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4" fontId="94" fillId="106" borderId="122" applyNumberFormat="0" applyProtection="0">
      <alignment horizontal="left" vertical="center" indent="1"/>
    </xf>
    <xf numFmtId="4" fontId="96" fillId="15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6" fillId="98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96" fillId="94" borderId="123" applyNumberFormat="0" applyProtection="0">
      <alignment horizontal="left" vertical="top" indent="1"/>
    </xf>
    <xf numFmtId="0" fontId="96" fillId="46" borderId="122" applyNumberFormat="0" applyProtection="0">
      <alignment horizontal="left" vertical="center" indent="1"/>
    </xf>
    <xf numFmtId="0" fontId="96" fillId="11" borderId="123" applyNumberFormat="0" applyProtection="0">
      <alignment horizontal="left" vertical="top" indent="1"/>
    </xf>
    <xf numFmtId="0" fontId="96" fillId="105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81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110" fillId="94" borderId="125" applyBorder="0"/>
    <xf numFmtId="4" fontId="111" fillId="13" borderId="123" applyNumberFormat="0" applyProtection="0">
      <alignment vertical="center"/>
    </xf>
    <xf numFmtId="4" fontId="111" fillId="70" borderId="123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4" fontId="94" fillId="81" borderId="122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94" fillId="109" borderId="122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20" fillId="95" borderId="122" applyNumberFormat="0" applyProtection="0">
      <alignment horizontal="right" vertical="center"/>
    </xf>
    <xf numFmtId="0" fontId="59" fillId="0" borderId="119" applyNumberFormat="0" applyFill="0" applyAlignment="0" applyProtection="0"/>
    <xf numFmtId="4" fontId="94" fillId="110" borderId="122" applyProtection="0">
      <alignment horizontal="left" vertical="center" indent="1"/>
    </xf>
    <xf numFmtId="0" fontId="6" fillId="0" borderId="0"/>
    <xf numFmtId="4" fontId="36" fillId="96" borderId="11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1" applyNumberFormat="0" applyProtection="0">
      <alignment horizontal="left" vertical="center" indent="1"/>
    </xf>
    <xf numFmtId="4" fontId="38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58" applyNumberFormat="0" applyProtection="0">
      <alignment horizontal="left" vertical="center" indent="1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0" fontId="42" fillId="13" borderId="158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4" fontId="34" fillId="17" borderId="136" applyNumberFormat="0" applyProtection="0">
      <alignment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1" borderId="129" applyNumberFormat="0" applyProtection="0">
      <alignment horizontal="left" vertical="center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4" fontId="46" fillId="26" borderId="17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74" applyNumberFormat="0" applyProtection="0">
      <alignment horizontal="left" vertical="top" indent="1"/>
    </xf>
    <xf numFmtId="0" fontId="31" fillId="0" borderId="0"/>
    <xf numFmtId="4" fontId="36" fillId="26" borderId="174" applyNumberFormat="0" applyProtection="0">
      <alignment horizontal="right" vertical="center"/>
    </xf>
    <xf numFmtId="4" fontId="98" fillId="29" borderId="128" applyNumberFormat="0" applyProtection="0">
      <alignment vertical="center"/>
    </xf>
    <xf numFmtId="4" fontId="34" fillId="25" borderId="90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28" applyNumberFormat="0" applyProtection="0">
      <alignment vertical="center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28" applyNumberFormat="0" applyProtection="0">
      <alignment horizontal="right" vertical="center"/>
    </xf>
    <xf numFmtId="0" fontId="44" fillId="28" borderId="131" applyNumberFormat="0" applyProtection="0">
      <alignment horizontal="left" vertical="top" wrapText="1" indent="1"/>
    </xf>
    <xf numFmtId="4" fontId="36" fillId="29" borderId="128" applyNumberFormat="0" applyProtection="0">
      <alignment horizontal="left" vertical="center" indent="1"/>
    </xf>
    <xf numFmtId="4" fontId="46" fillId="13" borderId="128" applyNumberFormat="0" applyProtection="0">
      <alignment horizontal="right" vertical="center"/>
    </xf>
    <xf numFmtId="4" fontId="100" fillId="95" borderId="128" applyNumberFormat="0" applyProtection="0">
      <alignment horizontal="right" vertical="center"/>
    </xf>
    <xf numFmtId="0" fontId="36" fillId="30" borderId="128" applyNumberFormat="0" applyProtection="0">
      <alignment horizontal="left" vertical="top" indent="1"/>
    </xf>
    <xf numFmtId="4" fontId="36" fillId="30" borderId="128" applyNumberFormat="0" applyProtection="0">
      <alignment horizontal="left" vertical="center" indent="1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vertical="center"/>
    </xf>
    <xf numFmtId="4" fontId="34" fillId="28" borderId="130" applyNumberFormat="0" applyProtection="0">
      <alignment horizontal="left" vertical="center" wrapText="1" indent="1"/>
    </xf>
    <xf numFmtId="0" fontId="31" fillId="4" borderId="128" applyNumberFormat="0" applyProtection="0">
      <alignment horizontal="left" vertical="top" indent="1"/>
    </xf>
    <xf numFmtId="0" fontId="31" fillId="4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26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31" fillId="13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108" fillId="29" borderId="128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4" fontId="36" fillId="26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4" fontId="36" fillId="24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5" borderId="128" applyNumberFormat="0" applyProtection="0">
      <alignment horizontal="right" vertical="center"/>
    </xf>
    <xf numFmtId="0" fontId="34" fillId="18" borderId="128" applyNumberFormat="0" applyProtection="0">
      <alignment horizontal="left" vertical="top" indent="1"/>
    </xf>
    <xf numFmtId="4" fontId="34" fillId="18" borderId="128" applyNumberFormat="0" applyProtection="0">
      <alignment horizontal="left" vertical="center" indent="1"/>
    </xf>
    <xf numFmtId="4" fontId="35" fillId="18" borderId="128" applyNumberFormat="0" applyProtection="0">
      <alignment vertical="center"/>
    </xf>
    <xf numFmtId="4" fontId="98" fillId="29" borderId="128" applyNumberFormat="0" applyProtection="0">
      <alignment vertical="center"/>
    </xf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1" borderId="129" applyNumberFormat="0" applyProtection="0">
      <alignment horizontal="left" vertical="center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29" applyNumberFormat="0" applyProtection="0">
      <alignment horizontal="left" vertical="center" indent="1"/>
    </xf>
    <xf numFmtId="4" fontId="36" fillId="26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wrapText="1" indent="1"/>
    </xf>
    <xf numFmtId="4" fontId="98" fillId="29" borderId="128" applyNumberFormat="0" applyProtection="0">
      <alignment vertical="center"/>
    </xf>
    <xf numFmtId="4" fontId="34" fillId="25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28" applyNumberFormat="0" applyProtection="0">
      <alignment vertical="center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31" fillId="0" borderId="0"/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31" fillId="0" borderId="0"/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3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18" borderId="133" applyNumberFormat="0" applyProtection="0">
      <alignment horizontal="left" vertical="center" indent="1"/>
    </xf>
    <xf numFmtId="0" fontId="34" fillId="18" borderId="133" applyNumberFormat="0" applyProtection="0">
      <alignment horizontal="left" vertical="top" indent="1"/>
    </xf>
    <xf numFmtId="4" fontId="36" fillId="15" borderId="133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0" fontId="42" fillId="13" borderId="133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31" fillId="14" borderId="133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9" fillId="30" borderId="133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0" fontId="36" fillId="30" borderId="133" applyNumberFormat="0" applyProtection="0">
      <alignment horizontal="left" vertical="top" indent="1"/>
    </xf>
    <xf numFmtId="4" fontId="36" fillId="26" borderId="133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3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4" fontId="36" fillId="29" borderId="133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40" fillId="29" borderId="133" applyNumberFormat="0" applyProtection="0">
      <alignment horizontal="right"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4" fontId="98" fillId="29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11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0" fontId="108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28" borderId="134" applyNumberFormat="0" applyProtection="0">
      <alignment horizontal="left" vertical="center" wrapText="1" indent="1"/>
    </xf>
    <xf numFmtId="4" fontId="36" fillId="29" borderId="136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6" fillId="30" borderId="136" applyNumberFormat="0" applyProtection="0">
      <alignment vertical="center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4" fillId="28" borderId="134" applyNumberFormat="0" applyProtection="0">
      <alignment horizontal="left" vertical="center" wrapText="1" indent="1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58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4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22" borderId="158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0" fontId="45" fillId="26" borderId="136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6" fillId="12" borderId="158" applyNumberFormat="0" applyProtection="0">
      <alignment horizontal="right" vertical="center"/>
    </xf>
    <xf numFmtId="4" fontId="36" fillId="11" borderId="158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4" fillId="11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wrapText="1" indent="1"/>
    </xf>
    <xf numFmtId="0" fontId="36" fillId="30" borderId="151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98" fillId="29" borderId="136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4" fillId="29" borderId="178" applyNumberFormat="0" applyProtection="0">
      <alignment horizontal="left" vertical="center" indent="1"/>
    </xf>
    <xf numFmtId="4" fontId="40" fillId="29" borderId="136" applyNumberFormat="0" applyProtection="0">
      <alignment horizontal="right" vertical="center"/>
    </xf>
    <xf numFmtId="0" fontId="44" fillId="28" borderId="137" applyNumberFormat="0" applyProtection="0">
      <alignment horizontal="left" vertical="top" wrapText="1" indent="1"/>
    </xf>
    <xf numFmtId="4" fontId="36" fillId="29" borderId="136" applyNumberFormat="0" applyProtection="0">
      <alignment horizontal="left" vertical="center" indent="1"/>
    </xf>
    <xf numFmtId="4" fontId="46" fillId="13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0" fontId="36" fillId="30" borderId="136" applyNumberFormat="0" applyProtection="0">
      <alignment horizontal="left" vertical="top" indent="1"/>
    </xf>
    <xf numFmtId="4" fontId="36" fillId="30" borderId="136" applyNumberFormat="0" applyProtection="0">
      <alignment horizontal="left" vertical="center" indent="1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vertical="center"/>
    </xf>
    <xf numFmtId="4" fontId="34" fillId="28" borderId="134" applyNumberFormat="0" applyProtection="0">
      <alignment horizontal="left" vertical="center" wrapText="1" indent="1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1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wrapText="1" indent="1"/>
    </xf>
    <xf numFmtId="4" fontId="98" fillId="29" borderId="136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6" fillId="15" borderId="158" applyNumberFormat="0" applyProtection="0">
      <alignment horizontal="right" vertical="center"/>
    </xf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4" fontId="35" fillId="18" borderId="174" applyNumberFormat="0" applyProtection="0">
      <alignment vertical="center"/>
    </xf>
    <xf numFmtId="0" fontId="31" fillId="27" borderId="174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0" fontId="41" fillId="29" borderId="151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30" borderId="174" applyNumberFormat="0" applyProtection="0">
      <alignment vertical="center"/>
    </xf>
    <xf numFmtId="4" fontId="46" fillId="13" borderId="174" applyNumberFormat="0" applyProtection="0">
      <alignment horizontal="right" vertical="center"/>
    </xf>
    <xf numFmtId="4" fontId="35" fillId="18" borderId="174" applyNumberFormat="0" applyProtection="0">
      <alignment vertical="center"/>
    </xf>
    <xf numFmtId="4" fontId="46" fillId="13" borderId="162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6" fillId="15" borderId="162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19" borderId="162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36" fillId="24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0" fontId="31" fillId="26" borderId="133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36" fillId="30" borderId="151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30" borderId="162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4" fontId="35" fillId="18" borderId="174" applyNumberFormat="0" applyProtection="0">
      <alignment vertical="center"/>
    </xf>
    <xf numFmtId="0" fontId="31" fillId="4" borderId="133" applyNumberFormat="0" applyProtection="0">
      <alignment horizontal="left" vertical="top" indent="1"/>
    </xf>
    <xf numFmtId="4" fontId="46" fillId="26" borderId="17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21" borderId="174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0" fontId="31" fillId="26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0" fontId="36" fillId="30" borderId="158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31" fillId="8" borderId="174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4" fontId="36" fillId="23" borderId="133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24" borderId="133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0" fontId="41" fillId="29" borderId="133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0" fontId="31" fillId="4" borderId="178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0" fontId="31" fillId="14" borderId="151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0" fontId="31" fillId="4" borderId="162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36" fillId="26" borderId="162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4" fontId="36" fillId="29" borderId="133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36" fillId="11" borderId="151" applyNumberFormat="0" applyProtection="0">
      <alignment horizontal="right" vertical="center"/>
    </xf>
    <xf numFmtId="0" fontId="44" fillId="28" borderId="168" applyNumberFormat="0" applyProtection="0">
      <alignment horizontal="left" vertical="top" wrapText="1" indent="1"/>
    </xf>
    <xf numFmtId="4" fontId="36" fillId="20" borderId="151" applyNumberFormat="0" applyProtection="0">
      <alignment horizontal="right" vertical="center"/>
    </xf>
    <xf numFmtId="0" fontId="31" fillId="14" borderId="162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4" fillId="29" borderId="151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6" fillId="22" borderId="133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0" fontId="45" fillId="26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0" fontId="31" fillId="14" borderId="133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6" fillId="11" borderId="174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4" fontId="36" fillId="20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0" fontId="41" fillId="29" borderId="15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6" fillId="26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4" fontId="36" fillId="26" borderId="173" applyNumberFormat="0" applyProtection="0">
      <alignment horizontal="left" vertical="center" indent="1"/>
    </xf>
    <xf numFmtId="4" fontId="98" fillId="29" borderId="162" applyNumberFormat="0" applyProtection="0">
      <alignment vertical="center"/>
    </xf>
    <xf numFmtId="4" fontId="39" fillId="30" borderId="178" applyNumberFormat="0" applyProtection="0">
      <alignment vertical="center"/>
    </xf>
    <xf numFmtId="4" fontId="40" fillId="26" borderId="133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0" fontId="44" fillId="28" borderId="162" applyNumberFormat="0" applyProtection="0">
      <alignment horizontal="left" vertical="top" indent="1"/>
    </xf>
    <xf numFmtId="4" fontId="34" fillId="25" borderId="142" applyNumberFormat="0" applyProtection="0">
      <alignment horizontal="left" vertical="center" wrapText="1" indent="1"/>
    </xf>
    <xf numFmtId="4" fontId="98" fillId="29" borderId="158" applyNumberFormat="0" applyProtection="0">
      <alignment vertical="center"/>
    </xf>
    <xf numFmtId="4" fontId="40" fillId="29" borderId="178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34" fillId="17" borderId="158" applyNumberFormat="0" applyProtection="0">
      <alignment vertical="center"/>
    </xf>
    <xf numFmtId="4" fontId="36" fillId="11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4" fontId="36" fillId="29" borderId="151" applyNumberFormat="0" applyProtection="0">
      <alignment horizontal="left" vertical="center" indent="1"/>
    </xf>
    <xf numFmtId="4" fontId="36" fillId="15" borderId="133" applyNumberFormat="0" applyProtection="0">
      <alignment horizontal="right" vertical="center"/>
    </xf>
    <xf numFmtId="0" fontId="108" fillId="29" borderId="158" applyNumberFormat="0" applyProtection="0">
      <alignment horizontal="left" vertical="center" indent="1"/>
    </xf>
    <xf numFmtId="4" fontId="36" fillId="15" borderId="133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4" fontId="36" fillId="30" borderId="162" applyNumberFormat="0" applyProtection="0">
      <alignment vertical="center"/>
    </xf>
    <xf numFmtId="0" fontId="42" fillId="13" borderId="151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0" fontId="31" fillId="14" borderId="133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15" borderId="162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12" borderId="178" applyNumberFormat="0" applyProtection="0">
      <alignment horizontal="right" vertical="center"/>
    </xf>
    <xf numFmtId="4" fontId="39" fillId="30" borderId="174" applyNumberFormat="0" applyProtection="0">
      <alignment vertical="center"/>
    </xf>
    <xf numFmtId="0" fontId="31" fillId="14" borderId="133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0" fontId="31" fillId="13" borderId="16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9" fillId="30" borderId="178" applyNumberFormat="0" applyProtection="0">
      <alignment vertical="center"/>
    </xf>
    <xf numFmtId="0" fontId="36" fillId="30" borderId="158" applyNumberFormat="0" applyProtection="0">
      <alignment horizontal="left" vertical="top" indent="1"/>
    </xf>
    <xf numFmtId="0" fontId="44" fillId="28" borderId="176" applyNumberFormat="0" applyProtection="0">
      <alignment horizontal="left" vertical="top" wrapText="1" indent="1"/>
    </xf>
    <xf numFmtId="4" fontId="36" fillId="29" borderId="158" applyNumberFormat="0" applyProtection="0">
      <alignment horizontal="left" vertical="center" indent="1"/>
    </xf>
    <xf numFmtId="4" fontId="36" fillId="11" borderId="174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29" borderId="162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6" fillId="30" borderId="133" applyNumberFormat="0" applyProtection="0">
      <alignment vertical="center"/>
    </xf>
    <xf numFmtId="0" fontId="31" fillId="13" borderId="15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20" borderId="158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25" borderId="159" applyNumberFormat="0" applyProtection="0">
      <alignment horizontal="left" vertical="center" wrapText="1" indent="1"/>
    </xf>
    <xf numFmtId="0" fontId="31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4" fontId="36" fillId="24" borderId="133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4" fillId="25" borderId="163" applyNumberFormat="0" applyProtection="0">
      <alignment horizontal="left" vertical="center" indent="1"/>
    </xf>
    <xf numFmtId="4" fontId="36" fillId="19" borderId="151" applyNumberFormat="0" applyProtection="0">
      <alignment horizontal="right" vertical="center"/>
    </xf>
    <xf numFmtId="0" fontId="108" fillId="29" borderId="162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0" fontId="44" fillId="28" borderId="168" applyNumberFormat="0" applyProtection="0">
      <alignment horizontal="left" vertical="top" wrapText="1" indent="1"/>
    </xf>
    <xf numFmtId="4" fontId="40" fillId="26" borderId="178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29" borderId="133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4" fillId="28" borderId="144" applyNumberFormat="0" applyProtection="0">
      <alignment horizontal="left" vertical="center" wrapText="1" indent="1"/>
    </xf>
    <xf numFmtId="4" fontId="40" fillId="26" borderId="151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40" fillId="29" borderId="174" applyNumberFormat="0" applyProtection="0">
      <alignment horizontal="right" vertical="center"/>
    </xf>
    <xf numFmtId="0" fontId="31" fillId="8" borderId="151" applyNumberFormat="0" applyProtection="0">
      <alignment horizontal="left" vertical="top" indent="1"/>
    </xf>
    <xf numFmtId="0" fontId="31" fillId="27" borderId="151" applyNumberFormat="0" applyProtection="0">
      <alignment horizontal="left" vertical="top" indent="1"/>
    </xf>
    <xf numFmtId="4" fontId="35" fillId="18" borderId="158" applyNumberFormat="0" applyProtection="0">
      <alignment vertical="center"/>
    </xf>
    <xf numFmtId="4" fontId="46" fillId="13" borderId="133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36" fillId="11" borderId="151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4" fontId="36" fillId="29" borderId="15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0" fontId="31" fillId="14" borderId="174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0" fontId="44" fillId="28" borderId="151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6" fillId="24" borderId="133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4" fontId="34" fillId="25" borderId="163" applyNumberFormat="0" applyProtection="0">
      <alignment horizontal="left" vertical="center" wrapText="1" indent="1"/>
    </xf>
    <xf numFmtId="0" fontId="41" fillId="29" borderId="158" applyNumberFormat="0" applyProtection="0">
      <alignment horizontal="left" vertical="center" indent="1"/>
    </xf>
    <xf numFmtId="4" fontId="46" fillId="13" borderId="178" applyNumberFormat="0" applyProtection="0">
      <alignment horizontal="right" vertical="center"/>
    </xf>
    <xf numFmtId="4" fontId="36" fillId="30" borderId="151" applyNumberFormat="0" applyProtection="0">
      <alignment vertical="center"/>
    </xf>
    <xf numFmtId="4" fontId="34" fillId="29" borderId="174" applyNumberFormat="0" applyProtection="0">
      <alignment horizontal="left" vertical="center" indent="1"/>
    </xf>
    <xf numFmtId="4" fontId="36" fillId="24" borderId="133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6" fillId="24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12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4" fontId="36" fillId="11" borderId="158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0" fontId="45" fillId="26" borderId="178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0" fontId="31" fillId="4" borderId="174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4" fillId="25" borderId="173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4" fontId="34" fillId="25" borderId="173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4" fontId="39" fillId="30" borderId="158" applyNumberFormat="0" applyProtection="0">
      <alignment vertical="center"/>
    </xf>
    <xf numFmtId="4" fontId="34" fillId="29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15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40" fillId="29" borderId="178" applyNumberFormat="0" applyProtection="0">
      <alignment horizontal="right" vertical="center"/>
    </xf>
    <xf numFmtId="4" fontId="98" fillId="29" borderId="162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12" borderId="174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12" borderId="162" applyNumberFormat="0" applyProtection="0">
      <alignment horizontal="right" vertical="center"/>
    </xf>
    <xf numFmtId="0" fontId="31" fillId="26" borderId="174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6" fillId="23" borderId="174" applyNumberFormat="0" applyProtection="0">
      <alignment horizontal="right" vertical="center"/>
    </xf>
    <xf numFmtId="0" fontId="42" fillId="13" borderId="162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4" fontId="36" fillId="16" borderId="151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4" fillId="29" borderId="151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0" fontId="42" fillId="13" borderId="151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4" fontId="100" fillId="95" borderId="133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46" fillId="26" borderId="133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0" fontId="36" fillId="30" borderId="158" applyNumberFormat="0" applyProtection="0">
      <alignment horizontal="left" vertical="top" indent="1"/>
    </xf>
    <xf numFmtId="0" fontId="45" fillId="26" borderId="174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0" fontId="44" fillId="28" borderId="133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4" fontId="34" fillId="18" borderId="178" applyNumberFormat="0" applyProtection="0">
      <alignment horizontal="left" vertical="center" indent="1"/>
    </xf>
    <xf numFmtId="0" fontId="31" fillId="26" borderId="162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0" fontId="31" fillId="4" borderId="151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40" fillId="29" borderId="151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0" fontId="31" fillId="8" borderId="151" applyNumberFormat="0" applyProtection="0">
      <alignment horizontal="left" vertical="top" indent="1"/>
    </xf>
    <xf numFmtId="0" fontId="31" fillId="27" borderId="151" applyNumberFormat="0" applyProtection="0">
      <alignment horizontal="left" vertical="top" indent="1"/>
    </xf>
    <xf numFmtId="4" fontId="36" fillId="19" borderId="174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20" borderId="178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12" borderId="162" applyNumberFormat="0" applyProtection="0">
      <alignment horizontal="right" vertical="center"/>
    </xf>
    <xf numFmtId="4" fontId="36" fillId="30" borderId="174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98" fillId="29" borderId="174" applyNumberFormat="0" applyProtection="0">
      <alignment vertical="center"/>
    </xf>
    <xf numFmtId="0" fontId="31" fillId="4" borderId="158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0" fontId="31" fillId="4" borderId="162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0" fontId="31" fillId="14" borderId="174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4" fontId="36" fillId="19" borderId="15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31" fillId="8" borderId="151" applyNumberFormat="0" applyProtection="0">
      <alignment horizontal="left" vertical="top" indent="1"/>
    </xf>
    <xf numFmtId="4" fontId="34" fillId="25" borderId="177" applyNumberFormat="0" applyProtection="0">
      <alignment horizontal="left" vertical="center" indent="1"/>
    </xf>
    <xf numFmtId="0" fontId="31" fillId="14" borderId="178" applyNumberFormat="0" applyProtection="0">
      <alignment horizontal="left" vertical="center" indent="1"/>
    </xf>
    <xf numFmtId="4" fontId="40" fillId="26" borderId="151" applyNumberFormat="0" applyProtection="0">
      <alignment horizontal="right" vertical="center"/>
    </xf>
    <xf numFmtId="0" fontId="31" fillId="4" borderId="133" applyNumberFormat="0" applyProtection="0">
      <alignment horizontal="left" vertical="top" indent="1"/>
    </xf>
    <xf numFmtId="0" fontId="31" fillId="27" borderId="174" applyNumberFormat="0" applyProtection="0">
      <alignment horizontal="left" vertical="top" indent="1"/>
    </xf>
    <xf numFmtId="4" fontId="36" fillId="12" borderId="17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4" fontId="46" fillId="26" borderId="162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4" fontId="34" fillId="25" borderId="173" applyNumberFormat="0" applyProtection="0">
      <alignment horizontal="left" vertical="center" wrapText="1" indent="1"/>
    </xf>
    <xf numFmtId="0" fontId="31" fillId="14" borderId="151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4" fontId="36" fillId="22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6" fillId="12" borderId="133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0" fontId="34" fillId="18" borderId="174" applyNumberFormat="0" applyProtection="0">
      <alignment horizontal="left" vertical="top" indent="1"/>
    </xf>
    <xf numFmtId="4" fontId="36" fillId="12" borderId="162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0" fontId="31" fillId="4" borderId="158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0" fontId="44" fillId="28" borderId="162" applyNumberFormat="0" applyProtection="0">
      <alignment horizontal="left" vertical="top" indent="1"/>
    </xf>
    <xf numFmtId="4" fontId="34" fillId="17" borderId="151" applyNumberFormat="0" applyProtection="0">
      <alignment vertical="center"/>
    </xf>
    <xf numFmtId="4" fontId="36" fillId="15" borderId="178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98" fillId="29" borderId="133" applyNumberFormat="0" applyProtection="0">
      <alignment vertical="center"/>
    </xf>
    <xf numFmtId="0" fontId="31" fillId="14" borderId="162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4" fillId="11" borderId="142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4" fontId="36" fillId="23" borderId="178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46" fillId="13" borderId="178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26" borderId="154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0" fontId="45" fillId="26" borderId="158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4" fontId="36" fillId="26" borderId="133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0" fontId="31" fillId="8" borderId="151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6" fillId="12" borderId="151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46" fillId="26" borderId="158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4" fontId="36" fillId="23" borderId="133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0" fontId="31" fillId="8" borderId="162" applyNumberFormat="0" applyProtection="0">
      <alignment horizontal="left" vertical="top" indent="1"/>
    </xf>
    <xf numFmtId="0" fontId="31" fillId="4" borderId="151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4" fontId="34" fillId="25" borderId="142" applyNumberFormat="0" applyProtection="0">
      <alignment horizontal="left" vertical="center" indent="1"/>
    </xf>
    <xf numFmtId="4" fontId="39" fillId="30" borderId="178" applyNumberFormat="0" applyProtection="0">
      <alignment vertical="center"/>
    </xf>
    <xf numFmtId="0" fontId="42" fillId="13" borderId="133" applyNumberFormat="0" applyProtection="0">
      <alignment horizontal="left" vertical="center" indent="1"/>
    </xf>
    <xf numFmtId="4" fontId="46" fillId="13" borderId="133" applyNumberFormat="0" applyProtection="0">
      <alignment horizontal="right" vertical="center"/>
    </xf>
    <xf numFmtId="0" fontId="31" fillId="14" borderId="162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36" fillId="22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6" fillId="24" borderId="158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4" fillId="25" borderId="173" applyNumberFormat="0" applyProtection="0">
      <alignment horizontal="left" vertical="center" wrapText="1" indent="1"/>
    </xf>
    <xf numFmtId="4" fontId="36" fillId="29" borderId="133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36" fillId="30" borderId="162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0" fontId="42" fillId="13" borderId="162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108" fillId="29" borderId="133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4" fillId="18" borderId="162" applyNumberFormat="0" applyProtection="0">
      <alignment horizontal="left" vertical="center" indent="1"/>
    </xf>
    <xf numFmtId="4" fontId="36" fillId="21" borderId="162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34" fillId="18" borderId="174" applyNumberFormat="0" applyProtection="0">
      <alignment horizontal="left" vertical="top" indent="1"/>
    </xf>
    <xf numFmtId="0" fontId="31" fillId="14" borderId="162" applyNumberFormat="0" applyProtection="0">
      <alignment horizontal="left" vertical="center" indent="1"/>
    </xf>
    <xf numFmtId="0" fontId="31" fillId="28" borderId="162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22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4" fontId="34" fillId="25" borderId="142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36" fillId="26" borderId="133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0" fontId="31" fillId="27" borderId="178" applyNumberFormat="0" applyProtection="0">
      <alignment horizontal="left" vertical="top" indent="1"/>
    </xf>
    <xf numFmtId="4" fontId="36" fillId="30" borderId="133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0" fontId="42" fillId="13" borderId="162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4" fontId="36" fillId="29" borderId="151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31" fillId="27" borderId="133" applyNumberFormat="0" applyProtection="0">
      <alignment horizontal="left" vertical="top" indent="1"/>
    </xf>
    <xf numFmtId="4" fontId="36" fillId="30" borderId="158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4" fontId="36" fillId="23" borderId="174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4" fontId="36" fillId="12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4" fillId="25" borderId="159" applyNumberFormat="0" applyProtection="0">
      <alignment horizontal="left" vertical="center" wrapText="1" indent="1"/>
    </xf>
    <xf numFmtId="4" fontId="40" fillId="29" borderId="133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0" fontId="31" fillId="26" borderId="158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6" fillId="20" borderId="133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5" fillId="18" borderId="133" applyNumberFormat="0" applyProtection="0">
      <alignment vertical="center"/>
    </xf>
    <xf numFmtId="4" fontId="36" fillId="29" borderId="162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4" fontId="34" fillId="17" borderId="174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9" fillId="30" borderId="178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51" applyNumberFormat="0" applyProtection="0">
      <alignment horizontal="right" vertical="center"/>
    </xf>
    <xf numFmtId="4" fontId="39" fillId="30" borderId="133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4" fontId="34" fillId="25" borderId="159" applyNumberFormat="0" applyProtection="0">
      <alignment horizontal="left" vertical="center" wrapText="1" indent="1"/>
    </xf>
    <xf numFmtId="4" fontId="36" fillId="24" borderId="178" applyNumberFormat="0" applyProtection="0">
      <alignment horizontal="right" vertical="center"/>
    </xf>
    <xf numFmtId="4" fontId="36" fillId="11" borderId="158" applyNumberFormat="0" applyProtection="0">
      <alignment horizontal="right" vertical="center"/>
    </xf>
    <xf numFmtId="4" fontId="36" fillId="26" borderId="158" applyNumberFormat="0" applyProtection="0">
      <alignment horizontal="right" vertical="center"/>
    </xf>
    <xf numFmtId="0" fontId="31" fillId="26" borderId="133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41" fillId="29" borderId="162" applyNumberFormat="0" applyProtection="0">
      <alignment horizontal="left" vertical="center" indent="1"/>
    </xf>
    <xf numFmtId="0" fontId="36" fillId="30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4" fontId="34" fillId="28" borderId="167" applyNumberFormat="0" applyProtection="0">
      <alignment horizontal="left" vertical="center" wrapText="1" indent="1"/>
    </xf>
    <xf numFmtId="0" fontId="31" fillId="26" borderId="162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98" fillId="29" borderId="162" applyNumberFormat="0" applyProtection="0">
      <alignment vertical="center"/>
    </xf>
    <xf numFmtId="0" fontId="31" fillId="27" borderId="133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39" fillId="30" borderId="151" applyNumberFormat="0" applyProtection="0">
      <alignment vertical="center"/>
    </xf>
    <xf numFmtId="4" fontId="36" fillId="24" borderId="162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31" fillId="27" borderId="158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0" fontId="45" fillId="26" borderId="178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0" fontId="44" fillId="28" borderId="151" applyNumberFormat="0" applyProtection="0">
      <alignment horizontal="left" vertical="top" indent="1"/>
    </xf>
    <xf numFmtId="4" fontId="36" fillId="29" borderId="133" applyNumberFormat="0" applyProtection="0">
      <alignment horizontal="left" vertical="center" indent="1"/>
    </xf>
    <xf numFmtId="4" fontId="40" fillId="26" borderId="162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6" fillId="24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30" borderId="151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4" fillId="11" borderId="177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0" fontId="44" fillId="28" borderId="161" applyNumberFormat="0" applyProtection="0">
      <alignment horizontal="left" vertical="top" wrapText="1" indent="1"/>
    </xf>
    <xf numFmtId="0" fontId="31" fillId="4" borderId="178" applyNumberFormat="0" applyProtection="0">
      <alignment horizontal="left" vertical="top" indent="1"/>
    </xf>
    <xf numFmtId="4" fontId="46" fillId="13" borderId="162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19" borderId="162" applyNumberFormat="0" applyProtection="0">
      <alignment horizontal="right" vertical="center"/>
    </xf>
    <xf numFmtId="0" fontId="31" fillId="27" borderId="133" applyNumberFormat="0" applyProtection="0">
      <alignment horizontal="left" vertical="top" indent="1"/>
    </xf>
    <xf numFmtId="4" fontId="34" fillId="17" borderId="174" applyNumberFormat="0" applyProtection="0">
      <alignment vertical="center"/>
    </xf>
    <xf numFmtId="4" fontId="34" fillId="29" borderId="151" applyNumberFormat="0" applyProtection="0">
      <alignment horizontal="left" vertical="center" indent="1"/>
    </xf>
    <xf numFmtId="4" fontId="34" fillId="18" borderId="158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36" fillId="26" borderId="162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31" fillId="27" borderId="133" applyNumberFormat="0" applyProtection="0">
      <alignment horizontal="left" vertical="top" indent="1"/>
    </xf>
    <xf numFmtId="0" fontId="42" fillId="13" borderId="174" applyNumberFormat="0" applyProtection="0">
      <alignment horizontal="left" vertical="center" indent="1"/>
    </xf>
    <xf numFmtId="0" fontId="45" fillId="26" borderId="133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16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5" fillId="18" borderId="162" applyNumberFormat="0" applyProtection="0">
      <alignment vertical="center"/>
    </xf>
    <xf numFmtId="0" fontId="31" fillId="27" borderId="174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4" fontId="36" fillId="21" borderId="151" applyNumberFormat="0" applyProtection="0">
      <alignment horizontal="right" vertical="center"/>
    </xf>
    <xf numFmtId="4" fontId="36" fillId="30" borderId="133" applyNumberFormat="0" applyProtection="0">
      <alignment vertical="center"/>
    </xf>
    <xf numFmtId="0" fontId="31" fillId="13" borderId="174" applyNumberFormat="0" applyProtection="0">
      <alignment horizontal="left" vertical="center" indent="1"/>
    </xf>
    <xf numFmtId="0" fontId="108" fillId="29" borderId="174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4" fontId="36" fillId="20" borderId="133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0" fontId="31" fillId="28" borderId="162" applyNumberFormat="0" applyProtection="0">
      <alignment horizontal="left" vertical="top" indent="1"/>
    </xf>
    <xf numFmtId="4" fontId="35" fillId="18" borderId="174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4" fontId="34" fillId="18" borderId="174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0" fontId="31" fillId="4" borderId="162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25" borderId="142" applyNumberFormat="0" applyProtection="0">
      <alignment horizontal="left" vertical="center" indent="1"/>
    </xf>
    <xf numFmtId="0" fontId="31" fillId="13" borderId="162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0" fontId="31" fillId="27" borderId="162" applyNumberFormat="0" applyProtection="0">
      <alignment horizontal="left" vertical="top" indent="1"/>
    </xf>
    <xf numFmtId="4" fontId="36" fillId="30" borderId="162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0" fontId="31" fillId="8" borderId="162" applyNumberFormat="0" applyProtection="0">
      <alignment horizontal="left" vertical="top" indent="1"/>
    </xf>
    <xf numFmtId="0" fontId="31" fillId="28" borderId="174" applyNumberFormat="0" applyProtection="0">
      <alignment horizontal="left" vertical="top" indent="1"/>
    </xf>
    <xf numFmtId="0" fontId="31" fillId="14" borderId="151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4" fontId="36" fillId="19" borderId="162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22" borderId="151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4" fillId="29" borderId="174" applyNumberFormat="0" applyProtection="0">
      <alignment horizontal="left" vertical="center" indent="1"/>
    </xf>
    <xf numFmtId="4" fontId="36" fillId="23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45" fillId="26" borderId="151" applyNumberFormat="0" applyProtection="0">
      <alignment horizontal="left" vertical="center" indent="1"/>
    </xf>
    <xf numFmtId="4" fontId="40" fillId="26" borderId="151" applyNumberFormat="0" applyProtection="0">
      <alignment horizontal="right" vertical="center"/>
    </xf>
    <xf numFmtId="0" fontId="31" fillId="13" borderId="178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4" fontId="36" fillId="26" borderId="142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4" fontId="34" fillId="29" borderId="162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0" fontId="41" fillId="29" borderId="133" applyNumberFormat="0" applyProtection="0">
      <alignment horizontal="left" vertical="center" indent="1"/>
    </xf>
    <xf numFmtId="4" fontId="46" fillId="13" borderId="151" applyNumberFormat="0" applyProtection="0">
      <alignment horizontal="right" vertical="center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98" fillId="29" borderId="158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46" fillId="26" borderId="133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40" fillId="29" borderId="174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0" fontId="31" fillId="27" borderId="133" applyNumberFormat="0" applyProtection="0">
      <alignment horizontal="left" vertical="top" indent="1"/>
    </xf>
    <xf numFmtId="4" fontId="39" fillId="30" borderId="151" applyNumberFormat="0" applyProtection="0">
      <alignment vertical="center"/>
    </xf>
    <xf numFmtId="0" fontId="36" fillId="30" borderId="158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9" fillId="30" borderId="178" applyNumberFormat="0" applyProtection="0">
      <alignment vertical="center"/>
    </xf>
    <xf numFmtId="0" fontId="36" fillId="30" borderId="151" applyNumberFormat="0" applyProtection="0">
      <alignment horizontal="left" vertical="top" indent="1"/>
    </xf>
    <xf numFmtId="4" fontId="34" fillId="25" borderId="173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39" fillId="30" borderId="178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4" fontId="36" fillId="23" borderId="158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0" fontId="34" fillId="18" borderId="133" applyNumberFormat="0" applyProtection="0">
      <alignment horizontal="left" vertical="top" indent="1"/>
    </xf>
    <xf numFmtId="4" fontId="36" fillId="29" borderId="174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4" fillId="18" borderId="178" applyNumberFormat="0" applyProtection="0">
      <alignment horizontal="left" vertical="top" indent="1"/>
    </xf>
    <xf numFmtId="4" fontId="35" fillId="18" borderId="151" applyNumberFormat="0" applyProtection="0">
      <alignment vertical="center"/>
    </xf>
    <xf numFmtId="4" fontId="36" fillId="22" borderId="158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0" fontId="45" fillId="26" borderId="151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0" fontId="31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0" fontId="31" fillId="13" borderId="151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6" fillId="26" borderId="142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0" fontId="31" fillId="4" borderId="174" applyNumberFormat="0" applyProtection="0">
      <alignment horizontal="left" vertical="top" indent="1"/>
    </xf>
    <xf numFmtId="4" fontId="36" fillId="22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4" fillId="11" borderId="177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6" fillId="22" borderId="133" applyNumberFormat="0" applyProtection="0">
      <alignment horizontal="right" vertical="center"/>
    </xf>
    <xf numFmtId="0" fontId="31" fillId="4" borderId="158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4" fontId="40" fillId="29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4" fontId="36" fillId="20" borderId="162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45" fillId="26" borderId="178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40" fillId="26" borderId="151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4" fillId="28" borderId="175" applyNumberFormat="0" applyProtection="0">
      <alignment horizontal="left" vertical="center" wrapText="1" indent="1"/>
    </xf>
    <xf numFmtId="4" fontId="36" fillId="21" borderId="158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40" fillId="26" borderId="178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46" fillId="13" borderId="178" applyNumberFormat="0" applyProtection="0">
      <alignment horizontal="right" vertical="center"/>
    </xf>
    <xf numFmtId="0" fontId="31" fillId="8" borderId="158" applyNumberFormat="0" applyProtection="0">
      <alignment horizontal="left" vertical="top" indent="1"/>
    </xf>
    <xf numFmtId="4" fontId="100" fillId="95" borderId="133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0" fontId="31" fillId="28" borderId="162" applyNumberFormat="0" applyProtection="0">
      <alignment horizontal="left" vertical="top" indent="1"/>
    </xf>
    <xf numFmtId="4" fontId="34" fillId="29" borderId="133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20" borderId="15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6" fillId="20" borderId="133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4" fillId="28" borderId="160" applyNumberFormat="0" applyProtection="0">
      <alignment horizontal="left" vertical="center" wrapText="1" indent="1"/>
    </xf>
    <xf numFmtId="0" fontId="31" fillId="13" borderId="158" applyNumberFormat="0" applyProtection="0">
      <alignment horizontal="left" vertical="center" indent="1"/>
    </xf>
    <xf numFmtId="0" fontId="108" fillId="29" borderId="15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46" fillId="26" borderId="162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4" fontId="40" fillId="26" borderId="178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40" fillId="26" borderId="158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29" borderId="133" applyNumberFormat="0" applyProtection="0">
      <alignment horizontal="left" vertical="center" indent="1"/>
    </xf>
    <xf numFmtId="4" fontId="34" fillId="25" borderId="163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4" fontId="36" fillId="16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44" fillId="28" borderId="168" applyNumberFormat="0" applyProtection="0">
      <alignment horizontal="left" vertical="top" wrapText="1" indent="1"/>
    </xf>
    <xf numFmtId="4" fontId="36" fillId="11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5" fillId="18" borderId="174" applyNumberFormat="0" applyProtection="0">
      <alignment vertical="center"/>
    </xf>
    <xf numFmtId="4" fontId="34" fillId="28" borderId="144" applyNumberFormat="0" applyProtection="0">
      <alignment horizontal="left" vertical="center" wrapText="1" indent="1"/>
    </xf>
    <xf numFmtId="0" fontId="31" fillId="4" borderId="151" applyNumberFormat="0" applyProtection="0">
      <alignment horizontal="left" vertical="top" indent="1"/>
    </xf>
    <xf numFmtId="4" fontId="36" fillId="20" borderId="162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46" fillId="26" borderId="178" applyNumberFormat="0" applyProtection="0">
      <alignment horizontal="right" vertical="center"/>
    </xf>
    <xf numFmtId="4" fontId="35" fillId="18" borderId="133" applyNumberFormat="0" applyProtection="0">
      <alignment vertical="center"/>
    </xf>
    <xf numFmtId="0" fontId="45" fillId="26" borderId="174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0" fontId="45" fillId="26" borderId="174" applyNumberFormat="0" applyProtection="0">
      <alignment horizontal="left" vertical="center" indent="1"/>
    </xf>
    <xf numFmtId="4" fontId="36" fillId="20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4" fillId="18" borderId="174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0" fontId="34" fillId="18" borderId="162" applyNumberFormat="0" applyProtection="0">
      <alignment horizontal="left" vertical="top" indent="1"/>
    </xf>
    <xf numFmtId="0" fontId="36" fillId="30" borderId="151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46" fillId="13" borderId="178" applyNumberFormat="0" applyProtection="0">
      <alignment horizontal="right" vertical="center"/>
    </xf>
    <xf numFmtId="4" fontId="98" fillId="29" borderId="162" applyNumberFormat="0" applyProtection="0">
      <alignment vertical="center"/>
    </xf>
    <xf numFmtId="4" fontId="98" fillId="29" borderId="158" applyNumberFormat="0" applyProtection="0">
      <alignment vertical="center"/>
    </xf>
    <xf numFmtId="4" fontId="36" fillId="30" borderId="178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4" fontId="36" fillId="12" borderId="158" applyNumberFormat="0" applyProtection="0">
      <alignment horizontal="right" vertical="center"/>
    </xf>
    <xf numFmtId="4" fontId="39" fillId="30" borderId="158" applyNumberFormat="0" applyProtection="0">
      <alignment vertical="center"/>
    </xf>
    <xf numFmtId="0" fontId="31" fillId="27" borderId="158" applyNumberFormat="0" applyProtection="0">
      <alignment horizontal="left" vertical="top" indent="1"/>
    </xf>
    <xf numFmtId="4" fontId="36" fillId="21" borderId="174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4" fillId="25" borderId="173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0" fontId="31" fillId="4" borderId="133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40" fillId="26" borderId="162" applyNumberFormat="0" applyProtection="0">
      <alignment horizontal="right" vertical="center"/>
    </xf>
    <xf numFmtId="0" fontId="31" fillId="13" borderId="178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46" fillId="26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4" fontId="36" fillId="23" borderId="178" applyNumberFormat="0" applyProtection="0">
      <alignment horizontal="right" vertical="center"/>
    </xf>
    <xf numFmtId="0" fontId="31" fillId="27" borderId="162" applyNumberFormat="0" applyProtection="0">
      <alignment horizontal="left" vertical="top" indent="1"/>
    </xf>
    <xf numFmtId="0" fontId="41" fillId="29" borderId="151" applyNumberFormat="0" applyProtection="0">
      <alignment horizontal="left" vertical="center" indent="1"/>
    </xf>
    <xf numFmtId="4" fontId="36" fillId="29" borderId="158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4" fillId="25" borderId="173" applyNumberFormat="0" applyProtection="0">
      <alignment horizontal="left" vertical="center" wrapText="1" indent="1"/>
    </xf>
    <xf numFmtId="0" fontId="34" fillId="1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100" fillId="95" borderId="133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4" fontId="36" fillId="29" borderId="178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4" fontId="36" fillId="26" borderId="163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0" fontId="31" fillId="26" borderId="133" applyNumberFormat="0" applyProtection="0">
      <alignment horizontal="left" vertical="center" indent="1"/>
    </xf>
    <xf numFmtId="4" fontId="36" fillId="30" borderId="162" applyNumberFormat="0" applyProtection="0">
      <alignment vertical="center"/>
    </xf>
    <xf numFmtId="4" fontId="36" fillId="24" borderId="151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46" fillId="26" borderId="178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26" borderId="158" applyNumberFormat="0" applyProtection="0">
      <alignment horizontal="right" vertical="center"/>
    </xf>
    <xf numFmtId="0" fontId="31" fillId="27" borderId="162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4" fontId="36" fillId="23" borderId="158" applyNumberFormat="0" applyProtection="0">
      <alignment horizontal="right" vertical="center"/>
    </xf>
    <xf numFmtId="0" fontId="44" fillId="28" borderId="135" applyNumberFormat="0" applyProtection="0">
      <alignment horizontal="left" vertical="top" wrapText="1" indent="1"/>
    </xf>
    <xf numFmtId="0" fontId="44" fillId="28" borderId="161" applyNumberFormat="0" applyProtection="0">
      <alignment horizontal="left" vertical="top" wrapText="1" indent="1"/>
    </xf>
    <xf numFmtId="4" fontId="36" fillId="15" borderId="174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0" fontId="31" fillId="28" borderId="151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4" fontId="36" fillId="23" borderId="178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31" fillId="13" borderId="133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36" fillId="11" borderId="162" applyNumberFormat="0" applyProtection="0">
      <alignment horizontal="right" vertical="center"/>
    </xf>
    <xf numFmtId="4" fontId="36" fillId="30" borderId="178" applyNumberFormat="0" applyProtection="0">
      <alignment vertical="center"/>
    </xf>
    <xf numFmtId="4" fontId="36" fillId="26" borderId="178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4" fontId="46" fillId="26" borderId="162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4" fillId="28" borderId="153" applyNumberFormat="0" applyProtection="0">
      <alignment horizontal="left" vertical="top" wrapText="1" indent="1"/>
    </xf>
    <xf numFmtId="0" fontId="31" fillId="26" borderId="151" applyNumberFormat="0" applyProtection="0">
      <alignment horizontal="left" vertical="center" indent="1"/>
    </xf>
    <xf numFmtId="4" fontId="36" fillId="22" borderId="151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36" fillId="19" borderId="133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11" borderId="142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9" borderId="17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4" fontId="36" fillId="23" borderId="174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0" fontId="108" fillId="29" borderId="151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46" fillId="26" borderId="151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6" fillId="23" borderId="158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6" fillId="11" borderId="133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29" borderId="162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100" fillId="95" borderId="15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0" fontId="44" fillId="28" borderId="178" applyNumberFormat="0" applyProtection="0">
      <alignment horizontal="left" vertical="top" indent="1"/>
    </xf>
    <xf numFmtId="4" fontId="36" fillId="24" borderId="174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4" fillId="25" borderId="159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36" fillId="29" borderId="133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39" fillId="30" borderId="158" applyNumberFormat="0" applyProtection="0">
      <alignment vertical="center"/>
    </xf>
    <xf numFmtId="4" fontId="46" fillId="26" borderId="174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40" fillId="29" borderId="151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44" fillId="28" borderId="135" applyNumberFormat="0" applyProtection="0">
      <alignment horizontal="left" vertical="top" wrapText="1" indent="1"/>
    </xf>
    <xf numFmtId="4" fontId="46" fillId="13" borderId="178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31" fillId="4" borderId="162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4" fontId="36" fillId="11" borderId="174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36" fillId="21" borderId="162" applyNumberFormat="0" applyProtection="0">
      <alignment horizontal="right" vertical="center"/>
    </xf>
    <xf numFmtId="4" fontId="36" fillId="30" borderId="158" applyNumberFormat="0" applyProtection="0">
      <alignment vertical="center"/>
    </xf>
    <xf numFmtId="4" fontId="36" fillId="26" borderId="162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4" fontId="34" fillId="25" borderId="150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11" borderId="178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6" fillId="29" borderId="162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0" fontId="31" fillId="8" borderId="162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50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0" fontId="31" fillId="14" borderId="151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4" fontId="46" fillId="13" borderId="162" applyNumberFormat="0" applyProtection="0">
      <alignment horizontal="right" vertical="center"/>
    </xf>
    <xf numFmtId="4" fontId="39" fillId="30" borderId="151" applyNumberFormat="0" applyProtection="0">
      <alignment vertical="center"/>
    </xf>
    <xf numFmtId="0" fontId="108" fillId="29" borderId="133" applyNumberFormat="0" applyProtection="0">
      <alignment horizontal="left" vertical="center" indent="1"/>
    </xf>
    <xf numFmtId="0" fontId="34" fillId="18" borderId="162" applyNumberFormat="0" applyProtection="0">
      <alignment horizontal="left" vertical="top" indent="1"/>
    </xf>
    <xf numFmtId="4" fontId="36" fillId="29" borderId="158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6" borderId="154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4" fontId="36" fillId="26" borderId="178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6" fillId="26" borderId="158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0" fontId="31" fillId="14" borderId="174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4" fontId="34" fillId="11" borderId="159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11" borderId="133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4" fontId="40" fillId="29" borderId="158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46" fillId="26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6" fillId="22" borderId="151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31" fillId="4" borderId="158" applyNumberFormat="0" applyProtection="0">
      <alignment horizontal="left" vertical="top" indent="1"/>
    </xf>
    <xf numFmtId="4" fontId="100" fillId="95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46" fillId="26" borderId="151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100" fillId="95" borderId="133" applyNumberFormat="0" applyProtection="0">
      <alignment horizontal="right" vertical="center"/>
    </xf>
    <xf numFmtId="4" fontId="100" fillId="95" borderId="162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4" fillId="18" borderId="174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4" fontId="34" fillId="17" borderId="174" applyNumberFormat="0" applyProtection="0">
      <alignment vertical="center"/>
    </xf>
    <xf numFmtId="4" fontId="36" fillId="19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6" fillId="11" borderId="162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1" borderId="133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9" fillId="30" borderId="162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11" borderId="133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46" fillId="26" borderId="174" applyNumberFormat="0" applyProtection="0">
      <alignment horizontal="right" vertical="center"/>
    </xf>
    <xf numFmtId="4" fontId="34" fillId="11" borderId="154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42" fillId="13" borderId="133" applyNumberFormat="0" applyProtection="0">
      <alignment horizontal="left" vertical="center" indent="1"/>
    </xf>
    <xf numFmtId="4" fontId="36" fillId="15" borderId="174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4" fontId="36" fillId="30" borderId="158" applyNumberFormat="0" applyProtection="0">
      <alignment vertical="center"/>
    </xf>
    <xf numFmtId="0" fontId="44" fillId="28" borderId="133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15" borderId="174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0" fontId="31" fillId="14" borderId="133" applyNumberFormat="0" applyProtection="0">
      <alignment horizontal="left" vertical="center" indent="1"/>
    </xf>
    <xf numFmtId="0" fontId="31" fillId="26" borderId="162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4" fontId="39" fillId="30" borderId="151" applyNumberFormat="0" applyProtection="0">
      <alignment vertical="center"/>
    </xf>
    <xf numFmtId="0" fontId="44" fillId="28" borderId="133" applyNumberFormat="0" applyProtection="0">
      <alignment horizontal="left" vertical="top" indent="1"/>
    </xf>
    <xf numFmtId="0" fontId="41" fillId="29" borderId="178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30" borderId="162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42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0" fontId="108" fillId="29" borderId="133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98" fillId="29" borderId="133" applyNumberFormat="0" applyProtection="0">
      <alignment vertical="center"/>
    </xf>
    <xf numFmtId="0" fontId="42" fillId="13" borderId="162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4" fontId="34" fillId="11" borderId="163" applyNumberFormat="0" applyProtection="0">
      <alignment horizontal="left" vertical="center" indent="1"/>
    </xf>
    <xf numFmtId="0" fontId="108" fillId="29" borderId="158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0" fontId="45" fillId="26" borderId="178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0" borderId="174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16" borderId="174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4" fontId="36" fillId="20" borderId="162" applyNumberFormat="0" applyProtection="0">
      <alignment horizontal="right" vertical="center"/>
    </xf>
    <xf numFmtId="0" fontId="31" fillId="27" borderId="151" applyNumberFormat="0" applyProtection="0">
      <alignment horizontal="left" vertical="top" indent="1"/>
    </xf>
    <xf numFmtId="4" fontId="36" fillId="22" borderId="133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34" fillId="17" borderId="162" applyNumberFormat="0" applyProtection="0">
      <alignment vertical="center"/>
    </xf>
    <xf numFmtId="0" fontId="31" fillId="8" borderId="162" applyNumberFormat="0" applyProtection="0">
      <alignment horizontal="left" vertical="top" indent="1"/>
    </xf>
    <xf numFmtId="4" fontId="46" fillId="26" borderId="162" applyNumberFormat="0" applyProtection="0">
      <alignment horizontal="right" vertical="center"/>
    </xf>
    <xf numFmtId="4" fontId="40" fillId="29" borderId="151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21" borderId="162" applyNumberFormat="0" applyProtection="0">
      <alignment horizontal="right" vertical="center"/>
    </xf>
    <xf numFmtId="4" fontId="36" fillId="26" borderId="142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24" borderId="151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0" fontId="36" fillId="30" borderId="133" applyNumberFormat="0" applyProtection="0">
      <alignment horizontal="left" vertical="top" indent="1"/>
    </xf>
    <xf numFmtId="0" fontId="31" fillId="28" borderId="162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31" fillId="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26" borderId="178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34" fillId="11" borderId="142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4" fontId="46" fillId="13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15" borderId="158" applyNumberFormat="0" applyProtection="0">
      <alignment horizontal="right" vertical="center"/>
    </xf>
    <xf numFmtId="4" fontId="34" fillId="18" borderId="162" applyNumberFormat="0" applyProtection="0">
      <alignment horizontal="left" vertical="center" indent="1"/>
    </xf>
    <xf numFmtId="4" fontId="100" fillId="95" borderId="151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4" fontId="100" fillId="95" borderId="174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100" fillId="95" borderId="158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6" fillId="26" borderId="163" applyNumberFormat="0" applyProtection="0">
      <alignment horizontal="left" vertical="center" indent="1"/>
    </xf>
    <xf numFmtId="4" fontId="36" fillId="30" borderId="162" applyNumberFormat="0" applyProtection="0">
      <alignment vertical="center"/>
    </xf>
    <xf numFmtId="4" fontId="36" fillId="19" borderId="151" applyNumberFormat="0" applyProtection="0">
      <alignment horizontal="right" vertical="center"/>
    </xf>
    <xf numFmtId="0" fontId="42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0" fontId="31" fillId="14" borderId="151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36" fillId="19" borderId="151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16" borderId="178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20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108" fillId="29" borderId="178" applyNumberFormat="0" applyProtection="0">
      <alignment horizontal="left" vertical="center" indent="1"/>
    </xf>
    <xf numFmtId="4" fontId="34" fillId="25" borderId="154" applyNumberFormat="0" applyProtection="0">
      <alignment horizontal="left" vertical="center" wrapText="1" indent="1"/>
    </xf>
    <xf numFmtId="0" fontId="44" fillId="28" borderId="174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0" fontId="31" fillId="28" borderId="178" applyNumberFormat="0" applyProtection="0">
      <alignment horizontal="left" vertical="top" indent="1"/>
    </xf>
    <xf numFmtId="4" fontId="98" fillId="29" borderId="133" applyNumberFormat="0" applyProtection="0">
      <alignment vertical="center"/>
    </xf>
    <xf numFmtId="4" fontId="46" fillId="26" borderId="151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36" fillId="11" borderId="15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0" fontId="31" fillId="26" borderId="174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4" fontId="36" fillId="26" borderId="173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0" fontId="31" fillId="4" borderId="133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33" applyNumberFormat="0" applyProtection="0">
      <alignment horizontal="right" vertical="center"/>
    </xf>
    <xf numFmtId="0" fontId="44" fillId="28" borderId="162" applyNumberFormat="0" applyProtection="0">
      <alignment horizontal="left" vertical="top" indent="1"/>
    </xf>
    <xf numFmtId="4" fontId="39" fillId="30" borderId="162" applyNumberFormat="0" applyProtection="0">
      <alignment vertical="center"/>
    </xf>
    <xf numFmtId="4" fontId="36" fillId="26" borderId="177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6" fillId="16" borderId="17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12" borderId="158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0" fontId="31" fillId="13" borderId="174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4" fillId="29" borderId="162" applyNumberFormat="0" applyProtection="0">
      <alignment horizontal="left" vertical="center" indent="1"/>
    </xf>
    <xf numFmtId="0" fontId="31" fillId="13" borderId="162" applyNumberFormat="0" applyProtection="0">
      <alignment horizontal="left" vertical="center" indent="1"/>
    </xf>
    <xf numFmtId="4" fontId="36" fillId="20" borderId="151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0" fontId="31" fillId="8" borderId="162" applyNumberFormat="0" applyProtection="0">
      <alignment horizontal="left" vertical="top" indent="1"/>
    </xf>
    <xf numFmtId="4" fontId="39" fillId="30" borderId="133" applyNumberFormat="0" applyProtection="0">
      <alignment vertical="center"/>
    </xf>
    <xf numFmtId="4" fontId="36" fillId="29" borderId="151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0" fontId="36" fillId="30" borderId="174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5" fillId="18" borderId="151" applyNumberFormat="0" applyProtection="0">
      <alignment vertical="center"/>
    </xf>
    <xf numFmtId="4" fontId="34" fillId="25" borderId="177" applyNumberFormat="0" applyProtection="0">
      <alignment horizontal="left" vertical="center" wrapText="1" indent="1"/>
    </xf>
    <xf numFmtId="4" fontId="36" fillId="26" borderId="150" applyNumberFormat="0" applyProtection="0">
      <alignment horizontal="left" vertical="center" indent="1"/>
    </xf>
    <xf numFmtId="4" fontId="40" fillId="29" borderId="178" applyNumberFormat="0" applyProtection="0">
      <alignment horizontal="right" vertical="center"/>
    </xf>
    <xf numFmtId="0" fontId="36" fillId="30" borderId="158" applyNumberFormat="0" applyProtection="0">
      <alignment horizontal="left" vertical="top" indent="1"/>
    </xf>
    <xf numFmtId="0" fontId="31" fillId="14" borderId="174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29" borderId="174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8" borderId="162" applyNumberFormat="0" applyProtection="0">
      <alignment horizontal="left" vertical="top" indent="1"/>
    </xf>
    <xf numFmtId="0" fontId="34" fillId="18" borderId="162" applyNumberFormat="0" applyProtection="0">
      <alignment horizontal="left" vertical="top" indent="1"/>
    </xf>
    <xf numFmtId="4" fontId="40" fillId="26" borderId="158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0" fontId="42" fillId="13" borderId="133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0" fontId="108" fillId="29" borderId="162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0" fontId="31" fillId="4" borderId="178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4" fontId="100" fillId="95" borderId="158" applyNumberFormat="0" applyProtection="0">
      <alignment horizontal="right" vertical="center"/>
    </xf>
    <xf numFmtId="4" fontId="39" fillId="30" borderId="133" applyNumberFormat="0" applyProtection="0">
      <alignment vertical="center"/>
    </xf>
    <xf numFmtId="0" fontId="31" fillId="27" borderId="158" applyNumberFormat="0" applyProtection="0">
      <alignment horizontal="left" vertical="top" indent="1"/>
    </xf>
    <xf numFmtId="0" fontId="31" fillId="8" borderId="174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4" fillId="29" borderId="178" applyNumberFormat="0" applyProtection="0">
      <alignment horizontal="left" vertical="center" indent="1"/>
    </xf>
    <xf numFmtId="4" fontId="36" fillId="21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0" fontId="31" fillId="28" borderId="158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0" fontId="31" fillId="4" borderId="174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4" fillId="17" borderId="133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25" borderId="177" applyNumberFormat="0" applyProtection="0">
      <alignment horizontal="left" vertical="center" wrapText="1" indent="1"/>
    </xf>
    <xf numFmtId="0" fontId="31" fillId="14" borderId="174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31" fillId="13" borderId="162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4" fontId="34" fillId="25" borderId="177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30" borderId="151" applyNumberFormat="0" applyProtection="0">
      <alignment vertical="center"/>
    </xf>
    <xf numFmtId="4" fontId="40" fillId="26" borderId="151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0" fontId="42" fillId="13" borderId="162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17" borderId="151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39" fillId="30" borderId="133" applyNumberFormat="0" applyProtection="0">
      <alignment vertical="center"/>
    </xf>
    <xf numFmtId="4" fontId="36" fillId="23" borderId="158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6" fillId="20" borderId="15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0" fontId="45" fillId="26" borderId="133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6" fillId="30" borderId="162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6" fillId="11" borderId="174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0" fontId="31" fillId="4" borderId="158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5" fillId="18" borderId="162" applyNumberFormat="0" applyProtection="0">
      <alignment vertical="center"/>
    </xf>
    <xf numFmtId="4" fontId="36" fillId="30" borderId="162" applyNumberFormat="0" applyProtection="0">
      <alignment horizontal="left" vertical="center" indent="1"/>
    </xf>
    <xf numFmtId="0" fontId="31" fillId="26" borderId="158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4" fontId="36" fillId="30" borderId="178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40" fillId="29" borderId="133" applyNumberFormat="0" applyProtection="0">
      <alignment horizontal="right" vertical="center"/>
    </xf>
    <xf numFmtId="4" fontId="40" fillId="29" borderId="158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0" fontId="31" fillId="28" borderId="162" applyNumberFormat="0" applyProtection="0">
      <alignment horizontal="left" vertical="top" indent="1"/>
    </xf>
    <xf numFmtId="4" fontId="36" fillId="12" borderId="133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19" borderId="133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29" borderId="16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0" fontId="45" fillId="26" borderId="178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4" fillId="25" borderId="173" applyNumberFormat="0" applyProtection="0">
      <alignment horizontal="left" vertical="center" wrapText="1" indent="1"/>
    </xf>
    <xf numFmtId="0" fontId="45" fillId="26" borderId="178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4" fontId="34" fillId="29" borderId="174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31" fillId="13" borderId="133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0" fontId="31" fillId="14" borderId="178" applyNumberFormat="0" applyProtection="0">
      <alignment horizontal="left" vertical="center" indent="1"/>
    </xf>
    <xf numFmtId="4" fontId="34" fillId="29" borderId="178" applyNumberFormat="0" applyProtection="0">
      <alignment horizontal="left" vertical="center" indent="1"/>
    </xf>
    <xf numFmtId="4" fontId="39" fillId="30" borderId="174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4" fontId="98" fillId="29" borderId="158" applyNumberFormat="0" applyProtection="0">
      <alignment vertical="center"/>
    </xf>
    <xf numFmtId="4" fontId="35" fillId="18" borderId="158" applyNumberFormat="0" applyProtection="0">
      <alignment vertical="center"/>
    </xf>
    <xf numFmtId="4" fontId="34" fillId="25" borderId="173" applyNumberFormat="0" applyProtection="0">
      <alignment horizontal="left" vertical="center" wrapText="1" indent="1"/>
    </xf>
    <xf numFmtId="4" fontId="40" fillId="26" borderId="17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4" fillId="18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36" fillId="30" borderId="178" applyNumberFormat="0" applyProtection="0">
      <alignment horizontal="left" vertical="center" indent="1"/>
    </xf>
    <xf numFmtId="4" fontId="36" fillId="20" borderId="178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6" fillId="13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34" fillId="28" borderId="167" applyNumberFormat="0" applyProtection="0">
      <alignment horizontal="left" vertical="center" wrapText="1" indent="1"/>
    </xf>
    <xf numFmtId="4" fontId="40" fillId="29" borderId="133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46" fillId="13" borderId="133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4" fontId="36" fillId="26" borderId="177" applyNumberFormat="0" applyProtection="0">
      <alignment horizontal="left" vertical="center" indent="1"/>
    </xf>
    <xf numFmtId="4" fontId="36" fillId="23" borderId="158" applyNumberFormat="0" applyProtection="0">
      <alignment horizontal="right" vertical="center"/>
    </xf>
    <xf numFmtId="4" fontId="36" fillId="11" borderId="178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40" fillId="29" borderId="151" applyNumberFormat="0" applyProtection="0">
      <alignment horizontal="right" vertical="center"/>
    </xf>
    <xf numFmtId="4" fontId="36" fillId="26" borderId="173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24" borderId="151" applyNumberFormat="0" applyProtection="0">
      <alignment horizontal="right" vertical="center"/>
    </xf>
    <xf numFmtId="0" fontId="31" fillId="26" borderId="178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36" fillId="21" borderId="17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36" fillId="12" borderId="178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6" fillId="20" borderId="162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6" fillId="22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29" borderId="178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34" fillId="25" borderId="163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0" fontId="31" fillId="13" borderId="151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4" fontId="39" fillId="30" borderId="158" applyNumberFormat="0" applyProtection="0">
      <alignment vertical="center"/>
    </xf>
    <xf numFmtId="0" fontId="34" fillId="18" borderId="151" applyNumberFormat="0" applyProtection="0">
      <alignment horizontal="left" vertical="top" indent="1"/>
    </xf>
    <xf numFmtId="4" fontId="34" fillId="25" borderId="163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4" fontId="34" fillId="17" borderId="17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6" fillId="19" borderId="174" applyNumberFormat="0" applyProtection="0">
      <alignment horizontal="right" vertical="center"/>
    </xf>
    <xf numFmtId="4" fontId="40" fillId="26" borderId="133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6" fillId="16" borderId="178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6" fillId="19" borderId="133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31" fillId="14" borderId="162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4" fillId="11" borderId="142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98" fillId="29" borderId="178" applyNumberFormat="0" applyProtection="0">
      <alignment vertical="center"/>
    </xf>
    <xf numFmtId="4" fontId="34" fillId="25" borderId="142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0" fontId="44" fillId="28" borderId="168" applyNumberFormat="0" applyProtection="0">
      <alignment horizontal="left" vertical="top" wrapText="1" indent="1"/>
    </xf>
    <xf numFmtId="0" fontId="31" fillId="28" borderId="162" applyNumberFormat="0" applyProtection="0">
      <alignment horizontal="left" vertical="top" indent="1"/>
    </xf>
    <xf numFmtId="0" fontId="31" fillId="27" borderId="162" applyNumberFormat="0" applyProtection="0">
      <alignment horizontal="left" vertical="top" indent="1"/>
    </xf>
    <xf numFmtId="4" fontId="36" fillId="20" borderId="15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5" fillId="18" borderId="158" applyNumberFormat="0" applyProtection="0">
      <alignment vertical="center"/>
    </xf>
    <xf numFmtId="4" fontId="35" fillId="18" borderId="162" applyNumberFormat="0" applyProtection="0">
      <alignment vertical="center"/>
    </xf>
    <xf numFmtId="0" fontId="31" fillId="27" borderId="151" applyNumberFormat="0" applyProtection="0">
      <alignment horizontal="left" vertical="top" indent="1"/>
    </xf>
    <xf numFmtId="4" fontId="36" fillId="19" borderId="151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5" borderId="142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36" fillId="26" borderId="142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6" fillId="16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0" fontId="31" fillId="26" borderId="151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98" fillId="29" borderId="158" applyNumberFormat="0" applyProtection="0">
      <alignment vertical="center"/>
    </xf>
    <xf numFmtId="0" fontId="36" fillId="30" borderId="174" applyNumberFormat="0" applyProtection="0">
      <alignment horizontal="left" vertical="top" indent="1"/>
    </xf>
    <xf numFmtId="0" fontId="31" fillId="4" borderId="158" applyNumberFormat="0" applyProtection="0">
      <alignment horizontal="left" vertical="top" indent="1"/>
    </xf>
    <xf numFmtId="4" fontId="36" fillId="16" borderId="133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6" fillId="11" borderId="162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6" fillId="30" borderId="174" applyNumberFormat="0" applyProtection="0">
      <alignment vertical="center"/>
    </xf>
    <xf numFmtId="0" fontId="41" fillId="29" borderId="162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30" borderId="151" applyNumberFormat="0" applyProtection="0">
      <alignment vertical="center"/>
    </xf>
    <xf numFmtId="4" fontId="36" fillId="16" borderId="151" applyNumberFormat="0" applyProtection="0">
      <alignment horizontal="right" vertical="center"/>
    </xf>
    <xf numFmtId="0" fontId="31" fillId="27" borderId="151" applyNumberFormat="0" applyProtection="0">
      <alignment horizontal="left" vertical="top" indent="1"/>
    </xf>
    <xf numFmtId="4" fontId="36" fillId="21" borderId="151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41" fillId="29" borderId="133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0" fontId="31" fillId="4" borderId="162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0" fontId="31" fillId="4" borderId="162" applyNumberFormat="0" applyProtection="0">
      <alignment horizontal="left" vertical="center" indent="1"/>
    </xf>
    <xf numFmtId="0" fontId="31" fillId="13" borderId="174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4" fontId="34" fillId="18" borderId="133" applyNumberFormat="0" applyProtection="0">
      <alignment horizontal="left" vertical="center" indent="1"/>
    </xf>
    <xf numFmtId="4" fontId="34" fillId="25" borderId="154" applyNumberFormat="0" applyProtection="0">
      <alignment horizontal="left" vertical="center" wrapText="1" indent="1"/>
    </xf>
    <xf numFmtId="0" fontId="31" fillId="13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0" fontId="45" fillId="26" borderId="158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9" fillId="30" borderId="151" applyNumberFormat="0" applyProtection="0">
      <alignment vertical="center"/>
    </xf>
    <xf numFmtId="0" fontId="108" fillId="29" borderId="162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4" fontId="36" fillId="29" borderId="158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40" fillId="29" borderId="178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4" fillId="18" borderId="158" applyNumberFormat="0" applyProtection="0">
      <alignment horizontal="left" vertical="center" indent="1"/>
    </xf>
    <xf numFmtId="4" fontId="34" fillId="18" borderId="151" applyNumberFormat="0" applyProtection="0">
      <alignment horizontal="left" vertical="center" indent="1"/>
    </xf>
    <xf numFmtId="4" fontId="46" fillId="13" borderId="162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4" fontId="36" fillId="30" borderId="158" applyNumberFormat="0" applyProtection="0">
      <alignment horizontal="left" vertical="center" indent="1"/>
    </xf>
    <xf numFmtId="4" fontId="36" fillId="22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4" fillId="17" borderId="151" applyNumberFormat="0" applyProtection="0">
      <alignment vertical="center"/>
    </xf>
    <xf numFmtId="0" fontId="31" fillId="27" borderId="178" applyNumberFormat="0" applyProtection="0">
      <alignment horizontal="left" vertical="top" indent="1"/>
    </xf>
    <xf numFmtId="4" fontId="34" fillId="25" borderId="173" applyNumberFormat="0" applyProtection="0">
      <alignment horizontal="left" vertical="center" wrapText="1" indent="1"/>
    </xf>
    <xf numFmtId="0" fontId="31" fillId="27" borderId="151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0" fontId="36" fillId="30" borderId="133" applyNumberFormat="0" applyProtection="0">
      <alignment horizontal="left" vertical="top" indent="1"/>
    </xf>
    <xf numFmtId="4" fontId="36" fillId="30" borderId="151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0" fontId="44" fillId="28" borderId="151" applyNumberFormat="0" applyProtection="0">
      <alignment horizontal="left" vertical="top" indent="1"/>
    </xf>
    <xf numFmtId="4" fontId="36" fillId="22" borderId="151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20" borderId="151" applyNumberFormat="0" applyProtection="0">
      <alignment horizontal="right" vertical="center"/>
    </xf>
    <xf numFmtId="0" fontId="31" fillId="4" borderId="133" applyNumberFormat="0" applyProtection="0">
      <alignment horizontal="left" vertical="center" indent="1"/>
    </xf>
    <xf numFmtId="0" fontId="108" fillId="29" borderId="162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36" fillId="22" borderId="162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36" fillId="26" borderId="162" applyNumberFormat="0" applyProtection="0">
      <alignment horizontal="right" vertical="center"/>
    </xf>
    <xf numFmtId="0" fontId="36" fillId="30" borderId="133" applyNumberFormat="0" applyProtection="0">
      <alignment horizontal="left" vertical="top" indent="1"/>
    </xf>
    <xf numFmtId="0" fontId="41" fillId="29" borderId="158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6" fillId="19" borderId="151" applyNumberFormat="0" applyProtection="0">
      <alignment horizontal="right" vertical="center"/>
    </xf>
    <xf numFmtId="4" fontId="40" fillId="29" borderId="158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6" fillId="24" borderId="151" applyNumberFormat="0" applyProtection="0">
      <alignment horizontal="right" vertical="center"/>
    </xf>
    <xf numFmtId="4" fontId="36" fillId="26" borderId="163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0" fontId="31" fillId="26" borderId="174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46" fillId="26" borderId="151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39" fillId="30" borderId="151" applyNumberFormat="0" applyProtection="0">
      <alignment vertical="center"/>
    </xf>
    <xf numFmtId="0" fontId="42" fillId="13" borderId="158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40" fillId="29" borderId="178" applyNumberFormat="0" applyProtection="0">
      <alignment horizontal="right" vertical="center"/>
    </xf>
    <xf numFmtId="4" fontId="36" fillId="30" borderId="158" applyNumberFormat="0" applyProtection="0">
      <alignment vertical="center"/>
    </xf>
    <xf numFmtId="4" fontId="36" fillId="16" borderId="158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35" fillId="18" borderId="133" applyNumberFormat="0" applyProtection="0">
      <alignment vertical="center"/>
    </xf>
    <xf numFmtId="0" fontId="31" fillId="28" borderId="15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4" fontId="36" fillId="19" borderId="133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4" fillId="25" borderId="142" applyNumberFormat="0" applyProtection="0">
      <alignment horizontal="left" vertical="center" wrapText="1" indent="1"/>
    </xf>
    <xf numFmtId="0" fontId="31" fillId="4" borderId="151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4" fontId="35" fillId="18" borderId="162" applyNumberFormat="0" applyProtection="0">
      <alignment vertical="center"/>
    </xf>
    <xf numFmtId="4" fontId="40" fillId="26" borderId="162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4" fillId="17" borderId="133" applyNumberFormat="0" applyProtection="0">
      <alignment vertical="center"/>
    </xf>
    <xf numFmtId="0" fontId="31" fillId="13" borderId="174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6" fillId="26" borderId="133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4" fontId="40" fillId="29" borderId="133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4" fontId="36" fillId="20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4" fillId="11" borderId="16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5" fillId="18" borderId="162" applyNumberFormat="0" applyProtection="0">
      <alignment vertical="center"/>
    </xf>
    <xf numFmtId="4" fontId="100" fillId="95" borderId="158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34" fillId="17" borderId="133" applyNumberFormat="0" applyProtection="0">
      <alignment vertical="center"/>
    </xf>
    <xf numFmtId="4" fontId="35" fillId="18" borderId="133" applyNumberFormat="0" applyProtection="0">
      <alignment vertical="center"/>
    </xf>
    <xf numFmtId="4" fontId="36" fillId="23" borderId="178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40" fillId="26" borderId="151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4" fontId="46" fillId="13" borderId="158" applyNumberFormat="0" applyProtection="0">
      <alignment horizontal="right" vertical="center"/>
    </xf>
    <xf numFmtId="4" fontId="98" fillId="29" borderId="174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6" fillId="21" borderId="178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4" fillId="29" borderId="162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0" fontId="31" fillId="14" borderId="133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4" fillId="25" borderId="159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4" fillId="17" borderId="178" applyNumberFormat="0" applyProtection="0">
      <alignment vertical="center"/>
    </xf>
    <xf numFmtId="0" fontId="44" fillId="28" borderId="151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0" fontId="31" fillId="4" borderId="133" applyNumberFormat="0" applyProtection="0">
      <alignment horizontal="left" vertical="top" indent="1"/>
    </xf>
    <xf numFmtId="4" fontId="98" fillId="29" borderId="151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6" fillId="22" borderId="133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31" fillId="27" borderId="178" applyNumberFormat="0" applyProtection="0">
      <alignment horizontal="left" vertical="top" indent="1"/>
    </xf>
    <xf numFmtId="0" fontId="36" fillId="30" borderId="162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4" fillId="28" borderId="144" applyNumberFormat="0" applyProtection="0">
      <alignment horizontal="left" vertical="center" wrapText="1" indent="1"/>
    </xf>
    <xf numFmtId="0" fontId="44" fillId="28" borderId="153" applyNumberFormat="0" applyProtection="0">
      <alignment horizontal="left" vertical="top" wrapText="1" indent="1"/>
    </xf>
    <xf numFmtId="0" fontId="31" fillId="13" borderId="133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4" fillId="28" borderId="167" applyNumberFormat="0" applyProtection="0">
      <alignment horizontal="left" vertical="center" wrapText="1" indent="1"/>
    </xf>
    <xf numFmtId="4" fontId="36" fillId="30" borderId="178" applyNumberFormat="0" applyProtection="0">
      <alignment horizontal="left" vertical="center" indent="1"/>
    </xf>
    <xf numFmtId="4" fontId="40" fillId="29" borderId="133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40" fillId="26" borderId="158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4" fontId="34" fillId="17" borderId="139" applyNumberFormat="0" applyProtection="0">
      <alignment vertical="center"/>
    </xf>
    <xf numFmtId="4" fontId="35" fillId="18" borderId="139" applyNumberFormat="0" applyProtection="0">
      <alignment vertical="center"/>
    </xf>
    <xf numFmtId="4" fontId="34" fillId="18" borderId="139" applyNumberFormat="0" applyProtection="0">
      <alignment horizontal="left" vertical="center" indent="1"/>
    </xf>
    <xf numFmtId="0" fontId="34" fillId="18" borderId="139" applyNumberFormat="0" applyProtection="0">
      <alignment horizontal="left" vertical="top" indent="1"/>
    </xf>
    <xf numFmtId="4" fontId="36" fillId="15" borderId="139" applyNumberFormat="0" applyProtection="0">
      <alignment horizontal="right" vertical="center"/>
    </xf>
    <xf numFmtId="4" fontId="36" fillId="12" borderId="139" applyNumberFormat="0" applyProtection="0">
      <alignment horizontal="right" vertical="center"/>
    </xf>
    <xf numFmtId="4" fontId="36" fillId="19" borderId="139" applyNumberFormat="0" applyProtection="0">
      <alignment horizontal="right" vertical="center"/>
    </xf>
    <xf numFmtId="4" fontId="36" fillId="20" borderId="139" applyNumberFormat="0" applyProtection="0">
      <alignment horizontal="right" vertical="center"/>
    </xf>
    <xf numFmtId="4" fontId="36" fillId="21" borderId="139" applyNumberFormat="0" applyProtection="0">
      <alignment horizontal="right" vertical="center"/>
    </xf>
    <xf numFmtId="4" fontId="36" fillId="22" borderId="139" applyNumberFormat="0" applyProtection="0">
      <alignment horizontal="right" vertical="center"/>
    </xf>
    <xf numFmtId="4" fontId="36" fillId="16" borderId="139" applyNumberFormat="0" applyProtection="0">
      <alignment horizontal="right" vertical="center"/>
    </xf>
    <xf numFmtId="4" fontId="36" fillId="23" borderId="139" applyNumberFormat="0" applyProtection="0">
      <alignment horizontal="right" vertical="center"/>
    </xf>
    <xf numFmtId="4" fontId="36" fillId="24" borderId="139" applyNumberFormat="0" applyProtection="0">
      <alignment horizontal="right" vertical="center"/>
    </xf>
    <xf numFmtId="4" fontId="34" fillId="25" borderId="138" applyNumberFormat="0" applyProtection="0">
      <alignment horizontal="left" vertical="center" wrapText="1" indent="1"/>
    </xf>
    <xf numFmtId="4" fontId="36" fillId="26" borderId="138" applyNumberFormat="0" applyProtection="0">
      <alignment horizontal="left" vertical="center" indent="1"/>
    </xf>
    <xf numFmtId="4" fontId="36" fillId="11" borderId="139" applyNumberFormat="0" applyProtection="0">
      <alignment horizontal="right" vertical="center"/>
    </xf>
    <xf numFmtId="0" fontId="41" fillId="29" borderId="139" applyNumberFormat="0" applyProtection="0">
      <alignment horizontal="left" vertical="center" indent="1"/>
    </xf>
    <xf numFmtId="0" fontId="31" fillId="27" borderId="139" applyNumberFormat="0" applyProtection="0">
      <alignment horizontal="left" vertical="top" indent="1"/>
    </xf>
    <xf numFmtId="0" fontId="42" fillId="13" borderId="139" applyNumberFormat="0" applyProtection="0">
      <alignment horizontal="left" vertical="center" indent="1"/>
    </xf>
    <xf numFmtId="0" fontId="31" fillId="28" borderId="139" applyNumberFormat="0" applyProtection="0">
      <alignment horizontal="left" vertical="top" indent="1"/>
    </xf>
    <xf numFmtId="0" fontId="45" fillId="26" borderId="139" applyNumberFormat="0" applyProtection="0">
      <alignment horizontal="left" vertical="center" indent="1"/>
    </xf>
    <xf numFmtId="0" fontId="31" fillId="8" borderId="139" applyNumberFormat="0" applyProtection="0">
      <alignment horizontal="left" vertical="top" indent="1"/>
    </xf>
    <xf numFmtId="0" fontId="31" fillId="14" borderId="139" applyNumberFormat="0" applyProtection="0">
      <alignment horizontal="left" vertical="center" indent="1"/>
    </xf>
    <xf numFmtId="0" fontId="31" fillId="4" borderId="139" applyNumberFormat="0" applyProtection="0">
      <alignment horizontal="left" vertical="top" indent="1"/>
    </xf>
    <xf numFmtId="4" fontId="34" fillId="11" borderId="138" applyNumberFormat="0" applyProtection="0">
      <alignment horizontal="left" vertical="center" indent="1"/>
    </xf>
    <xf numFmtId="4" fontId="36" fillId="30" borderId="139" applyNumberFormat="0" applyProtection="0">
      <alignment vertical="center"/>
    </xf>
    <xf numFmtId="4" fontId="39" fillId="30" borderId="139" applyNumberFormat="0" applyProtection="0">
      <alignment vertical="center"/>
    </xf>
    <xf numFmtId="4" fontId="36" fillId="30" borderId="139" applyNumberFormat="0" applyProtection="0">
      <alignment horizontal="left" vertical="center" indent="1"/>
    </xf>
    <xf numFmtId="0" fontId="36" fillId="30" borderId="139" applyNumberFormat="0" applyProtection="0">
      <alignment horizontal="left" vertical="top" indent="1"/>
    </xf>
    <xf numFmtId="4" fontId="36" fillId="26" borderId="139" applyNumberFormat="0" applyProtection="0">
      <alignment horizontal="right" vertical="center"/>
    </xf>
    <xf numFmtId="4" fontId="46" fillId="26" borderId="139" applyNumberFormat="0" applyProtection="0">
      <alignment horizontal="right" vertical="center"/>
    </xf>
    <xf numFmtId="4" fontId="34" fillId="29" borderId="139" applyNumberFormat="0" applyProtection="0">
      <alignment horizontal="left" vertical="center" indent="1"/>
    </xf>
    <xf numFmtId="0" fontId="44" fillId="28" borderId="139" applyNumberFormat="0" applyProtection="0">
      <alignment horizontal="left" vertical="top" indent="1"/>
    </xf>
    <xf numFmtId="4" fontId="40" fillId="26" borderId="139" applyNumberFormat="0" applyProtection="0">
      <alignment horizontal="right" vertical="center"/>
    </xf>
    <xf numFmtId="4" fontId="98" fillId="29" borderId="139" applyNumberFormat="0" applyProtection="0">
      <alignment vertical="center"/>
    </xf>
    <xf numFmtId="4" fontId="34" fillId="25" borderId="138" applyNumberFormat="0" applyProtection="0">
      <alignment horizontal="left" vertical="center" indent="1"/>
    </xf>
    <xf numFmtId="0" fontId="108" fillId="29" borderId="139" applyNumberFormat="0" applyProtection="0">
      <alignment horizontal="left" vertical="center" indent="1"/>
    </xf>
    <xf numFmtId="0" fontId="31" fillId="13" borderId="139" applyNumberFormat="0" applyProtection="0">
      <alignment horizontal="left" vertical="center" indent="1"/>
    </xf>
    <xf numFmtId="0" fontId="31" fillId="26" borderId="139" applyNumberFormat="0" applyProtection="0">
      <alignment horizontal="left" vertical="center" indent="1"/>
    </xf>
    <xf numFmtId="0" fontId="31" fillId="4" borderId="139" applyNumberFormat="0" applyProtection="0">
      <alignment horizontal="left" vertical="center" indent="1"/>
    </xf>
    <xf numFmtId="4" fontId="34" fillId="28" borderId="140" applyNumberFormat="0" applyProtection="0">
      <alignment horizontal="left" vertical="center" wrapText="1" indent="1"/>
    </xf>
    <xf numFmtId="4" fontId="100" fillId="95" borderId="139" applyNumberFormat="0" applyProtection="0">
      <alignment horizontal="right" vertical="center"/>
    </xf>
    <xf numFmtId="4" fontId="46" fillId="13" borderId="139" applyNumberFormat="0" applyProtection="0">
      <alignment horizontal="right" vertical="center"/>
    </xf>
    <xf numFmtId="4" fontId="36" fillId="29" borderId="139" applyNumberFormat="0" applyProtection="0">
      <alignment horizontal="left" vertical="center" indent="1"/>
    </xf>
    <xf numFmtId="0" fontId="44" fillId="28" borderId="141" applyNumberFormat="0" applyProtection="0">
      <alignment horizontal="left" vertical="top" wrapText="1" indent="1"/>
    </xf>
    <xf numFmtId="4" fontId="40" fillId="29" borderId="139" applyNumberFormat="0" applyProtection="0">
      <alignment horizontal="right" vertical="center"/>
    </xf>
    <xf numFmtId="4" fontId="39" fillId="30" borderId="143" applyNumberFormat="0" applyProtection="0">
      <alignment vertical="center"/>
    </xf>
    <xf numFmtId="4" fontId="36" fillId="30" borderId="143" applyNumberFormat="0" applyProtection="0">
      <alignment horizontal="left" vertical="center" indent="1"/>
    </xf>
    <xf numFmtId="4" fontId="98" fillId="29" borderId="143" applyNumberFormat="0" applyProtection="0">
      <alignment vertical="center"/>
    </xf>
    <xf numFmtId="4" fontId="35" fillId="18" borderId="143" applyNumberFormat="0" applyProtection="0">
      <alignment vertical="center"/>
    </xf>
    <xf numFmtId="4" fontId="34" fillId="18" borderId="143" applyNumberFormat="0" applyProtection="0">
      <alignment horizontal="left" vertical="center" indent="1"/>
    </xf>
    <xf numFmtId="0" fontId="34" fillId="18" borderId="143" applyNumberFormat="0" applyProtection="0">
      <alignment horizontal="left" vertical="top" indent="1"/>
    </xf>
    <xf numFmtId="4" fontId="36" fillId="15" borderId="143" applyNumberFormat="0" applyProtection="0">
      <alignment horizontal="right" vertical="center"/>
    </xf>
    <xf numFmtId="4" fontId="36" fillId="12" borderId="143" applyNumberFormat="0" applyProtection="0">
      <alignment horizontal="right" vertical="center"/>
    </xf>
    <xf numFmtId="4" fontId="36" fillId="19" borderId="143" applyNumberFormat="0" applyProtection="0">
      <alignment horizontal="right" vertical="center"/>
    </xf>
    <xf numFmtId="4" fontId="36" fillId="20" borderId="143" applyNumberFormat="0" applyProtection="0">
      <alignment horizontal="right" vertical="center"/>
    </xf>
    <xf numFmtId="4" fontId="36" fillId="21" borderId="143" applyNumberFormat="0" applyProtection="0">
      <alignment horizontal="right" vertical="center"/>
    </xf>
    <xf numFmtId="4" fontId="36" fillId="22" borderId="143" applyNumberFormat="0" applyProtection="0">
      <alignment horizontal="right" vertical="center"/>
    </xf>
    <xf numFmtId="4" fontId="36" fillId="16" borderId="143" applyNumberFormat="0" applyProtection="0">
      <alignment horizontal="right" vertical="center"/>
    </xf>
    <xf numFmtId="4" fontId="36" fillId="23" borderId="143" applyNumberFormat="0" applyProtection="0">
      <alignment horizontal="right" vertical="center"/>
    </xf>
    <xf numFmtId="4" fontId="36" fillId="24" borderId="143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0" fontId="36" fillId="30" borderId="143" applyNumberFormat="0" applyProtection="0">
      <alignment horizontal="left" vertical="top" indent="1"/>
    </xf>
    <xf numFmtId="4" fontId="36" fillId="11" borderId="143" applyNumberFormat="0" applyProtection="0">
      <alignment horizontal="right" vertical="center"/>
    </xf>
    <xf numFmtId="4" fontId="100" fillId="95" borderId="143" applyNumberFormat="0" applyProtection="0">
      <alignment horizontal="right" vertical="center"/>
    </xf>
    <xf numFmtId="4" fontId="46" fillId="13" borderId="143" applyNumberFormat="0" applyProtection="0">
      <alignment horizontal="right" vertical="center"/>
    </xf>
    <xf numFmtId="0" fontId="108" fillId="29" borderId="143" applyNumberFormat="0" applyProtection="0">
      <alignment horizontal="left" vertical="center" indent="1"/>
    </xf>
    <xf numFmtId="0" fontId="31" fillId="27" borderId="143" applyNumberFormat="0" applyProtection="0">
      <alignment horizontal="left" vertical="top" indent="1"/>
    </xf>
    <xf numFmtId="0" fontId="31" fillId="13" borderId="143" applyNumberFormat="0" applyProtection="0">
      <alignment horizontal="left" vertical="center" indent="1"/>
    </xf>
    <xf numFmtId="0" fontId="31" fillId="28" borderId="143" applyNumberFormat="0" applyProtection="0">
      <alignment horizontal="left" vertical="top" indent="1"/>
    </xf>
    <xf numFmtId="0" fontId="31" fillId="26" borderId="143" applyNumberFormat="0" applyProtection="0">
      <alignment horizontal="left" vertical="center" indent="1"/>
    </xf>
    <xf numFmtId="0" fontId="31" fillId="8" borderId="143" applyNumberFormat="0" applyProtection="0">
      <alignment horizontal="left" vertical="top" indent="1"/>
    </xf>
    <xf numFmtId="0" fontId="31" fillId="4" borderId="143" applyNumberFormat="0" applyProtection="0">
      <alignment horizontal="left" vertical="center" indent="1"/>
    </xf>
    <xf numFmtId="0" fontId="31" fillId="4" borderId="143" applyNumberFormat="0" applyProtection="0">
      <alignment horizontal="left" vertical="top" indent="1"/>
    </xf>
    <xf numFmtId="4" fontId="34" fillId="28" borderId="144" applyNumberFormat="0" applyProtection="0">
      <alignment horizontal="left" vertical="center" wrapText="1" indent="1"/>
    </xf>
    <xf numFmtId="4" fontId="36" fillId="29" borderId="143" applyNumberFormat="0" applyProtection="0">
      <alignment horizontal="left" vertical="center" indent="1"/>
    </xf>
    <xf numFmtId="4" fontId="36" fillId="30" borderId="143" applyNumberFormat="0" applyProtection="0">
      <alignment vertical="center"/>
    </xf>
    <xf numFmtId="4" fontId="39" fillId="30" borderId="143" applyNumberFormat="0" applyProtection="0">
      <alignment vertical="center"/>
    </xf>
    <xf numFmtId="4" fontId="36" fillId="30" borderId="143" applyNumberFormat="0" applyProtection="0">
      <alignment horizontal="left" vertical="center" indent="1"/>
    </xf>
    <xf numFmtId="0" fontId="36" fillId="30" borderId="143" applyNumberFormat="0" applyProtection="0">
      <alignment horizontal="left" vertical="top" indent="1"/>
    </xf>
    <xf numFmtId="4" fontId="100" fillId="95" borderId="143" applyNumberFormat="0" applyProtection="0">
      <alignment horizontal="right" vertical="center"/>
    </xf>
    <xf numFmtId="4" fontId="46" fillId="13" borderId="143" applyNumberFormat="0" applyProtection="0">
      <alignment horizontal="right" vertical="center"/>
    </xf>
    <xf numFmtId="4" fontId="36" fillId="29" borderId="143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3" applyNumberFormat="0" applyProtection="0">
      <alignment horizontal="right" vertical="center"/>
    </xf>
    <xf numFmtId="4" fontId="36" fillId="30" borderId="143" applyNumberFormat="0" applyProtection="0">
      <alignment vertical="center"/>
    </xf>
    <xf numFmtId="0" fontId="31" fillId="4" borderId="143" applyNumberFormat="0" applyProtection="0">
      <alignment horizontal="left" vertical="top" indent="1"/>
    </xf>
    <xf numFmtId="0" fontId="31" fillId="4" borderId="143" applyNumberFormat="0" applyProtection="0">
      <alignment horizontal="left" vertical="center" indent="1"/>
    </xf>
    <xf numFmtId="0" fontId="31" fillId="8" borderId="143" applyNumberFormat="0" applyProtection="0">
      <alignment horizontal="left" vertical="top" indent="1"/>
    </xf>
    <xf numFmtId="0" fontId="31" fillId="26" borderId="143" applyNumberFormat="0" applyProtection="0">
      <alignment horizontal="left" vertical="center" indent="1"/>
    </xf>
    <xf numFmtId="0" fontId="31" fillId="28" borderId="143" applyNumberFormat="0" applyProtection="0">
      <alignment horizontal="left" vertical="top" indent="1"/>
    </xf>
    <xf numFmtId="0" fontId="31" fillId="13" borderId="143" applyNumberFormat="0" applyProtection="0">
      <alignment horizontal="left" vertical="center" indent="1"/>
    </xf>
    <xf numFmtId="0" fontId="31" fillId="27" borderId="143" applyNumberFormat="0" applyProtection="0">
      <alignment horizontal="left" vertical="top" indent="1"/>
    </xf>
    <xf numFmtId="0" fontId="108" fillId="29" borderId="143" applyNumberFormat="0" applyProtection="0">
      <alignment horizontal="left" vertical="center" indent="1"/>
    </xf>
    <xf numFmtId="4" fontId="36" fillId="11" borderId="143" applyNumberFormat="0" applyProtection="0">
      <alignment horizontal="right" vertical="center"/>
    </xf>
    <xf numFmtId="4" fontId="36" fillId="24" borderId="143" applyNumberFormat="0" applyProtection="0">
      <alignment horizontal="right" vertical="center"/>
    </xf>
    <xf numFmtId="4" fontId="36" fillId="23" borderId="143" applyNumberFormat="0" applyProtection="0">
      <alignment horizontal="right" vertical="center"/>
    </xf>
    <xf numFmtId="4" fontId="36" fillId="16" borderId="143" applyNumberFormat="0" applyProtection="0">
      <alignment horizontal="right" vertical="center"/>
    </xf>
    <xf numFmtId="4" fontId="36" fillId="22" borderId="143" applyNumberFormat="0" applyProtection="0">
      <alignment horizontal="right" vertical="center"/>
    </xf>
    <xf numFmtId="4" fontId="36" fillId="21" borderId="143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6" fillId="20" borderId="143" applyNumberFormat="0" applyProtection="0">
      <alignment horizontal="right" vertical="center"/>
    </xf>
    <xf numFmtId="4" fontId="36" fillId="19" borderId="143" applyNumberFormat="0" applyProtection="0">
      <alignment horizontal="right" vertical="center"/>
    </xf>
    <xf numFmtId="4" fontId="36" fillId="12" borderId="143" applyNumberFormat="0" applyProtection="0">
      <alignment horizontal="right" vertical="center"/>
    </xf>
    <xf numFmtId="4" fontId="36" fillId="15" borderId="143" applyNumberFormat="0" applyProtection="0">
      <alignment horizontal="right" vertical="center"/>
    </xf>
    <xf numFmtId="0" fontId="34" fillId="18" borderId="143" applyNumberFormat="0" applyProtection="0">
      <alignment horizontal="left" vertical="top" indent="1"/>
    </xf>
    <xf numFmtId="4" fontId="34" fillId="18" borderId="143" applyNumberFormat="0" applyProtection="0">
      <alignment horizontal="left" vertical="center" indent="1"/>
    </xf>
    <xf numFmtId="4" fontId="35" fillId="18" borderId="143" applyNumberFormat="0" applyProtection="0">
      <alignment vertical="center"/>
    </xf>
    <xf numFmtId="4" fontId="98" fillId="29" borderId="143" applyNumberFormat="0" applyProtection="0">
      <alignment vertical="center"/>
    </xf>
    <xf numFmtId="0" fontId="44" fillId="28" borderId="145" applyNumberFormat="0" applyProtection="0">
      <alignment horizontal="left" vertical="top" wrapText="1" indent="1"/>
    </xf>
    <xf numFmtId="4" fontId="40" fillId="29" borderId="143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6" fillId="22" borderId="158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4" fontId="100" fillId="95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4" fontId="36" fillId="26" borderId="17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40" fillId="29" borderId="158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30" borderId="158" applyNumberFormat="0" applyProtection="0">
      <alignment vertical="center"/>
    </xf>
    <xf numFmtId="4" fontId="100" fillId="95" borderId="178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26" borderId="163" applyNumberFormat="0" applyProtection="0">
      <alignment horizontal="left" vertical="center" indent="1"/>
    </xf>
    <xf numFmtId="0" fontId="31" fillId="4" borderId="162" applyNumberFormat="0" applyProtection="0">
      <alignment horizontal="left" vertical="top" indent="1"/>
    </xf>
    <xf numFmtId="4" fontId="46" fillId="26" borderId="151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6" fillId="26" borderId="162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5" fillId="18" borderId="151" applyNumberFormat="0" applyProtection="0">
      <alignment vertical="center"/>
    </xf>
    <xf numFmtId="4" fontId="36" fillId="15" borderId="174" applyNumberFormat="0" applyProtection="0">
      <alignment horizontal="right" vertical="center"/>
    </xf>
    <xf numFmtId="4" fontId="100" fillId="95" borderId="15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24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5" fillId="18" borderId="162" applyNumberFormat="0" applyProtection="0">
      <alignment vertical="center"/>
    </xf>
    <xf numFmtId="4" fontId="39" fillId="30" borderId="162" applyNumberFormat="0" applyProtection="0">
      <alignment vertical="center"/>
    </xf>
    <xf numFmtId="4" fontId="36" fillId="22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29" borderId="151" applyNumberFormat="0" applyProtection="0">
      <alignment horizontal="left" vertical="center" indent="1"/>
    </xf>
    <xf numFmtId="0" fontId="31" fillId="14" borderId="178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0" fontId="36" fillId="30" borderId="162" applyNumberFormat="0" applyProtection="0">
      <alignment horizontal="left" vertical="top" indent="1"/>
    </xf>
    <xf numFmtId="4" fontId="34" fillId="17" borderId="158" applyNumberFormat="0" applyProtection="0">
      <alignment vertical="center"/>
    </xf>
    <xf numFmtId="0" fontId="31" fillId="26" borderId="178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0" fontId="41" fillId="29" borderId="158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16" borderId="162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34" fillId="29" borderId="162" applyNumberFormat="0" applyProtection="0">
      <alignment horizontal="left" vertical="center" indent="1"/>
    </xf>
    <xf numFmtId="4" fontId="34" fillId="11" borderId="154" applyNumberFormat="0" applyProtection="0">
      <alignment horizontal="left" vertical="center" indent="1"/>
    </xf>
    <xf numFmtId="4" fontId="34" fillId="17" borderId="147" applyNumberFormat="0" applyProtection="0">
      <alignment vertical="center"/>
    </xf>
    <xf numFmtId="4" fontId="35" fillId="18" borderId="147" applyNumberFormat="0" applyProtection="0">
      <alignment vertical="center"/>
    </xf>
    <xf numFmtId="4" fontId="34" fillId="18" borderId="147" applyNumberFormat="0" applyProtection="0">
      <alignment horizontal="left" vertical="center" indent="1"/>
    </xf>
    <xf numFmtId="0" fontId="34" fillId="18" borderId="147" applyNumberFormat="0" applyProtection="0">
      <alignment horizontal="left" vertical="top" indent="1"/>
    </xf>
    <xf numFmtId="4" fontId="36" fillId="15" borderId="147" applyNumberFormat="0" applyProtection="0">
      <alignment horizontal="right" vertical="center"/>
    </xf>
    <xf numFmtId="4" fontId="36" fillId="12" borderId="147" applyNumberFormat="0" applyProtection="0">
      <alignment horizontal="right" vertical="center"/>
    </xf>
    <xf numFmtId="4" fontId="36" fillId="19" borderId="147" applyNumberFormat="0" applyProtection="0">
      <alignment horizontal="right" vertical="center"/>
    </xf>
    <xf numFmtId="4" fontId="36" fillId="20" borderId="147" applyNumberFormat="0" applyProtection="0">
      <alignment horizontal="right" vertical="center"/>
    </xf>
    <xf numFmtId="4" fontId="36" fillId="21" borderId="147" applyNumberFormat="0" applyProtection="0">
      <alignment horizontal="right" vertical="center"/>
    </xf>
    <xf numFmtId="4" fontId="36" fillId="22" borderId="147" applyNumberFormat="0" applyProtection="0">
      <alignment horizontal="right" vertical="center"/>
    </xf>
    <xf numFmtId="4" fontId="36" fillId="16" borderId="147" applyNumberFormat="0" applyProtection="0">
      <alignment horizontal="right" vertical="center"/>
    </xf>
    <xf numFmtId="4" fontId="36" fillId="23" borderId="147" applyNumberFormat="0" applyProtection="0">
      <alignment horizontal="right" vertical="center"/>
    </xf>
    <xf numFmtId="4" fontId="36" fillId="24" borderId="147" applyNumberFormat="0" applyProtection="0">
      <alignment horizontal="right" vertical="center"/>
    </xf>
    <xf numFmtId="4" fontId="34" fillId="25" borderId="146" applyNumberFormat="0" applyProtection="0">
      <alignment horizontal="left" vertical="center" wrapText="1" indent="1"/>
    </xf>
    <xf numFmtId="4" fontId="36" fillId="26" borderId="146" applyNumberFormat="0" applyProtection="0">
      <alignment horizontal="left" vertical="center" indent="1"/>
    </xf>
    <xf numFmtId="4" fontId="36" fillId="11" borderId="147" applyNumberFormat="0" applyProtection="0">
      <alignment horizontal="right" vertical="center"/>
    </xf>
    <xf numFmtId="0" fontId="41" fillId="29" borderId="147" applyNumberFormat="0" applyProtection="0">
      <alignment horizontal="left" vertical="center" indent="1"/>
    </xf>
    <xf numFmtId="0" fontId="31" fillId="27" borderId="147" applyNumberFormat="0" applyProtection="0">
      <alignment horizontal="left" vertical="top" indent="1"/>
    </xf>
    <xf numFmtId="0" fontId="42" fillId="13" borderId="147" applyNumberFormat="0" applyProtection="0">
      <alignment horizontal="left" vertical="center" indent="1"/>
    </xf>
    <xf numFmtId="0" fontId="31" fillId="28" borderId="147" applyNumberFormat="0" applyProtection="0">
      <alignment horizontal="left" vertical="top" indent="1"/>
    </xf>
    <xf numFmtId="0" fontId="45" fillId="26" borderId="147" applyNumberFormat="0" applyProtection="0">
      <alignment horizontal="left" vertical="center" indent="1"/>
    </xf>
    <xf numFmtId="0" fontId="31" fillId="8" borderId="147" applyNumberFormat="0" applyProtection="0">
      <alignment horizontal="left" vertical="top" indent="1"/>
    </xf>
    <xf numFmtId="0" fontId="31" fillId="14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top" indent="1"/>
    </xf>
    <xf numFmtId="4" fontId="34" fillId="11" borderId="146" applyNumberFormat="0" applyProtection="0">
      <alignment horizontal="left" vertical="center" indent="1"/>
    </xf>
    <xf numFmtId="4" fontId="36" fillId="30" borderId="147" applyNumberFormat="0" applyProtection="0">
      <alignment vertical="center"/>
    </xf>
    <xf numFmtId="4" fontId="39" fillId="30" borderId="147" applyNumberFormat="0" applyProtection="0">
      <alignment vertical="center"/>
    </xf>
    <xf numFmtId="4" fontId="36" fillId="30" borderId="147" applyNumberFormat="0" applyProtection="0">
      <alignment horizontal="left" vertical="center" indent="1"/>
    </xf>
    <xf numFmtId="0" fontId="36" fillId="30" borderId="147" applyNumberFormat="0" applyProtection="0">
      <alignment horizontal="left" vertical="top" indent="1"/>
    </xf>
    <xf numFmtId="4" fontId="36" fillId="26" borderId="147" applyNumberFormat="0" applyProtection="0">
      <alignment horizontal="right" vertical="center"/>
    </xf>
    <xf numFmtId="4" fontId="46" fillId="26" borderId="147" applyNumberFormat="0" applyProtection="0">
      <alignment horizontal="right" vertical="center"/>
    </xf>
    <xf numFmtId="4" fontId="34" fillId="29" borderId="147" applyNumberFormat="0" applyProtection="0">
      <alignment horizontal="left" vertical="center" indent="1"/>
    </xf>
    <xf numFmtId="0" fontId="44" fillId="28" borderId="147" applyNumberFormat="0" applyProtection="0">
      <alignment horizontal="left" vertical="top" indent="1"/>
    </xf>
    <xf numFmtId="4" fontId="40" fillId="26" borderId="147" applyNumberFormat="0" applyProtection="0">
      <alignment horizontal="right" vertical="center"/>
    </xf>
    <xf numFmtId="4" fontId="98" fillId="29" borderId="147" applyNumberFormat="0" applyProtection="0">
      <alignment vertical="center"/>
    </xf>
    <xf numFmtId="4" fontId="34" fillId="25" borderId="146" applyNumberFormat="0" applyProtection="0">
      <alignment horizontal="left" vertical="center" indent="1"/>
    </xf>
    <xf numFmtId="0" fontId="108" fillId="29" borderId="147" applyNumberFormat="0" applyProtection="0">
      <alignment horizontal="left" vertical="center" indent="1"/>
    </xf>
    <xf numFmtId="0" fontId="31" fillId="13" borderId="147" applyNumberFormat="0" applyProtection="0">
      <alignment horizontal="left" vertical="center" indent="1"/>
    </xf>
    <xf numFmtId="0" fontId="31" fillId="26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center" indent="1"/>
    </xf>
    <xf numFmtId="4" fontId="34" fillId="28" borderId="148" applyNumberFormat="0" applyProtection="0">
      <alignment horizontal="left" vertical="center" wrapText="1" indent="1"/>
    </xf>
    <xf numFmtId="4" fontId="100" fillId="95" borderId="147" applyNumberFormat="0" applyProtection="0">
      <alignment horizontal="right" vertical="center"/>
    </xf>
    <xf numFmtId="4" fontId="46" fillId="13" borderId="147" applyNumberFormat="0" applyProtection="0">
      <alignment horizontal="right" vertical="center"/>
    </xf>
    <xf numFmtId="4" fontId="36" fillId="29" borderId="147" applyNumberFormat="0" applyProtection="0">
      <alignment horizontal="left" vertical="center" indent="1"/>
    </xf>
    <xf numFmtId="0" fontId="44" fillId="28" borderId="149" applyNumberFormat="0" applyProtection="0">
      <alignment horizontal="left" vertical="top" wrapText="1" indent="1"/>
    </xf>
    <xf numFmtId="4" fontId="40" fillId="29" borderId="147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5" fillId="18" borderId="151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6" fillId="29" borderId="151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30" borderId="151" applyNumberFormat="0" applyProtection="0">
      <alignment vertical="center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108" fillId="29" borderId="151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0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98" fillId="29" borderId="151" applyNumberFormat="0" applyProtection="0">
      <alignment vertical="center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0" fontId="31" fillId="27" borderId="162" applyNumberFormat="0" applyProtection="0">
      <alignment horizontal="left" vertical="top" indent="1"/>
    </xf>
    <xf numFmtId="0" fontId="45" fillId="26" borderId="174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45" fillId="26" borderId="174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4" fontId="46" fillId="13" borderId="174" applyNumberFormat="0" applyProtection="0">
      <alignment horizontal="right" vertical="center"/>
    </xf>
    <xf numFmtId="0" fontId="31" fillId="8" borderId="158" applyNumberFormat="0" applyProtection="0">
      <alignment horizontal="left" vertical="top" indent="1"/>
    </xf>
    <xf numFmtId="0" fontId="31" fillId="27" borderId="162" applyNumberFormat="0" applyProtection="0">
      <alignment horizontal="left" vertical="top" indent="1"/>
    </xf>
    <xf numFmtId="0" fontId="45" fillId="26" borderId="162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36" fillId="30" borderId="174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4" fillId="25" borderId="163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25" borderId="163" applyNumberFormat="0" applyProtection="0">
      <alignment horizontal="left" vertical="center" wrapText="1" indent="1"/>
    </xf>
    <xf numFmtId="4" fontId="100" fillId="95" borderId="174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4" fontId="36" fillId="20" borderId="162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6" fillId="30" borderId="178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0" fontId="31" fillId="26" borderId="162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34" fillId="25" borderId="159" applyNumberFormat="0" applyProtection="0">
      <alignment horizontal="left" vertical="center" indent="1"/>
    </xf>
    <xf numFmtId="0" fontId="31" fillId="26" borderId="174" applyNumberFormat="0" applyProtection="0">
      <alignment horizontal="left" vertical="center" indent="1"/>
    </xf>
    <xf numFmtId="4" fontId="36" fillId="24" borderId="15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4" fontId="34" fillId="17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wrapText="1" indent="1"/>
    </xf>
    <xf numFmtId="4" fontId="36" fillId="26" borderId="154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0" fontId="41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42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45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1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11" borderId="154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26" borderId="155" applyNumberFormat="0" applyProtection="0">
      <alignment horizontal="right" vertical="center"/>
    </xf>
    <xf numFmtId="4" fontId="46" fillId="26" borderId="155" applyNumberFormat="0" applyProtection="0">
      <alignment horizontal="right" vertical="center"/>
    </xf>
    <xf numFmtId="4" fontId="34" fillId="29" borderId="155" applyNumberFormat="0" applyProtection="0">
      <alignment horizontal="left" vertical="center" indent="1"/>
    </xf>
    <xf numFmtId="0" fontId="44" fillId="28" borderId="155" applyNumberFormat="0" applyProtection="0">
      <alignment horizontal="left" vertical="top" indent="1"/>
    </xf>
    <xf numFmtId="4" fontId="40" fillId="26" borderId="155" applyNumberFormat="0" applyProtection="0">
      <alignment horizontal="right" vertical="center"/>
    </xf>
    <xf numFmtId="4" fontId="98" fillId="29" borderId="155" applyNumberFormat="0" applyProtection="0">
      <alignment vertical="center"/>
    </xf>
    <xf numFmtId="4" fontId="34" fillId="25" borderId="154" applyNumberFormat="0" applyProtection="0">
      <alignment horizontal="left" vertical="center" indent="1"/>
    </xf>
    <xf numFmtId="0" fontId="108" fillId="29" borderId="155" applyNumberFormat="0" applyProtection="0">
      <alignment horizontal="left" vertical="center" indent="1"/>
    </xf>
    <xf numFmtId="0" fontId="31" fillId="13" borderId="155" applyNumberFormat="0" applyProtection="0">
      <alignment horizontal="left" vertical="center" indent="1"/>
    </xf>
    <xf numFmtId="0" fontId="31" fillId="26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center" indent="1"/>
    </xf>
    <xf numFmtId="4" fontId="34" fillId="28" borderId="156" applyNumberFormat="0" applyProtection="0">
      <alignment horizontal="left" vertical="center" wrapText="1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4" fontId="98" fillId="29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6" fillId="26" borderId="154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11" borderId="155" applyNumberFormat="0" applyProtection="0">
      <alignment horizontal="right" vertical="center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0" fontId="108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31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31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28" borderId="156" applyNumberFormat="0" applyProtection="0">
      <alignment horizontal="left" vertical="center" wrapText="1" indent="1"/>
    </xf>
    <xf numFmtId="4" fontId="36" fillId="29" borderId="155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6" fillId="30" borderId="155" applyNumberFormat="0" applyProtection="0">
      <alignment vertical="center"/>
    </xf>
    <xf numFmtId="0" fontId="31" fillId="4" borderId="155" applyNumberFormat="0" applyProtection="0">
      <alignment horizontal="left" vertical="top" indent="1"/>
    </xf>
    <xf numFmtId="0" fontId="31" fillId="4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26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31" fillId="13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108" fillId="29" borderId="155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4" fillId="28" borderId="156" applyNumberFormat="0" applyProtection="0">
      <alignment horizontal="left" vertical="center" wrapText="1" indent="1"/>
    </xf>
    <xf numFmtId="4" fontId="36" fillId="20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5" borderId="155" applyNumberFormat="0" applyProtection="0">
      <alignment horizontal="right" vertical="center"/>
    </xf>
    <xf numFmtId="0" fontId="34" fillId="18" borderId="155" applyNumberFormat="0" applyProtection="0">
      <alignment horizontal="left" vertical="top" indent="1"/>
    </xf>
    <xf numFmtId="4" fontId="34" fillId="18" borderId="155" applyNumberFormat="0" applyProtection="0">
      <alignment horizontal="left" vertical="center" indent="1"/>
    </xf>
    <xf numFmtId="4" fontId="35" fillId="18" borderId="155" applyNumberFormat="0" applyProtection="0">
      <alignment vertical="center"/>
    </xf>
    <xf numFmtId="4" fontId="98" fillId="29" borderId="155" applyNumberFormat="0" applyProtection="0">
      <alignment vertical="center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0" fontId="44" fillId="28" borderId="168" applyNumberFormat="0" applyProtection="0">
      <alignment horizontal="left" vertical="top" wrapText="1" indent="1"/>
    </xf>
    <xf numFmtId="4" fontId="34" fillId="25" borderId="173" applyNumberFormat="0" applyProtection="0">
      <alignment horizontal="left" vertical="center" wrapText="1" indent="1"/>
    </xf>
    <xf numFmtId="4" fontId="46" fillId="13" borderId="174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4" fontId="35" fillId="18" borderId="158" applyNumberFormat="0" applyProtection="0">
      <alignment vertical="center"/>
    </xf>
    <xf numFmtId="0" fontId="31" fillId="4" borderId="178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28" borderId="174" applyNumberFormat="0" applyProtection="0">
      <alignment horizontal="left" vertical="top" indent="1"/>
    </xf>
    <xf numFmtId="4" fontId="36" fillId="24" borderId="158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4" fillId="29" borderId="174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4" fontId="36" fillId="19" borderId="178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12" borderId="15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0" fontId="31" fillId="8" borderId="15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4" fontId="36" fillId="21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4" fontId="36" fillId="23" borderId="178" applyNumberFormat="0" applyProtection="0">
      <alignment horizontal="right" vertical="center"/>
    </xf>
    <xf numFmtId="4" fontId="39" fillId="30" borderId="174" applyNumberFormat="0" applyProtection="0">
      <alignment vertical="center"/>
    </xf>
    <xf numFmtId="0" fontId="34" fillId="18" borderId="178" applyNumberFormat="0" applyProtection="0">
      <alignment horizontal="left" vertical="top" indent="1"/>
    </xf>
    <xf numFmtId="0" fontId="31" fillId="8" borderId="158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4" fontId="36" fillId="12" borderId="178" applyNumberFormat="0" applyProtection="0">
      <alignment horizontal="right" vertical="center"/>
    </xf>
    <xf numFmtId="4" fontId="34" fillId="17" borderId="164" applyNumberFormat="0" applyProtection="0">
      <alignment vertical="center"/>
    </xf>
    <xf numFmtId="4" fontId="35" fillId="18" borderId="164" applyNumberFormat="0" applyProtection="0">
      <alignment vertical="center"/>
    </xf>
    <xf numFmtId="4" fontId="34" fillId="18" borderId="164" applyNumberFormat="0" applyProtection="0">
      <alignment horizontal="left" vertical="center" indent="1"/>
    </xf>
    <xf numFmtId="0" fontId="34" fillId="18" borderId="164" applyNumberFormat="0" applyProtection="0">
      <alignment horizontal="left" vertical="top" indent="1"/>
    </xf>
    <xf numFmtId="4" fontId="36" fillId="15" borderId="164" applyNumberFormat="0" applyProtection="0">
      <alignment horizontal="right" vertical="center"/>
    </xf>
    <xf numFmtId="4" fontId="36" fillId="12" borderId="164" applyNumberFormat="0" applyProtection="0">
      <alignment horizontal="right" vertical="center"/>
    </xf>
    <xf numFmtId="4" fontId="36" fillId="19" borderId="164" applyNumberFormat="0" applyProtection="0">
      <alignment horizontal="right" vertical="center"/>
    </xf>
    <xf numFmtId="4" fontId="36" fillId="20" borderId="164" applyNumberFormat="0" applyProtection="0">
      <alignment horizontal="right" vertical="center"/>
    </xf>
    <xf numFmtId="4" fontId="36" fillId="21" borderId="164" applyNumberFormat="0" applyProtection="0">
      <alignment horizontal="right" vertical="center"/>
    </xf>
    <xf numFmtId="4" fontId="36" fillId="22" borderId="164" applyNumberFormat="0" applyProtection="0">
      <alignment horizontal="right" vertical="center"/>
    </xf>
    <xf numFmtId="4" fontId="36" fillId="16" borderId="164" applyNumberFormat="0" applyProtection="0">
      <alignment horizontal="right" vertical="center"/>
    </xf>
    <xf numFmtId="4" fontId="36" fillId="23" borderId="164" applyNumberFormat="0" applyProtection="0">
      <alignment horizontal="right" vertical="center"/>
    </xf>
    <xf numFmtId="4" fontId="36" fillId="24" borderId="164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36" fillId="26" borderId="163" applyNumberFormat="0" applyProtection="0">
      <alignment horizontal="left" vertical="center" indent="1"/>
    </xf>
    <xf numFmtId="4" fontId="36" fillId="11" borderId="164" applyNumberFormat="0" applyProtection="0">
      <alignment horizontal="right" vertical="center"/>
    </xf>
    <xf numFmtId="0" fontId="41" fillId="29" borderId="164" applyNumberFormat="0" applyProtection="0">
      <alignment horizontal="left" vertical="center" indent="1"/>
    </xf>
    <xf numFmtId="0" fontId="31" fillId="27" borderId="164" applyNumberFormat="0" applyProtection="0">
      <alignment horizontal="left" vertical="top" indent="1"/>
    </xf>
    <xf numFmtId="0" fontId="42" fillId="13" borderId="164" applyNumberFormat="0" applyProtection="0">
      <alignment horizontal="left" vertical="center" indent="1"/>
    </xf>
    <xf numFmtId="0" fontId="31" fillId="28" borderId="164" applyNumberFormat="0" applyProtection="0">
      <alignment horizontal="left" vertical="top" indent="1"/>
    </xf>
    <xf numFmtId="0" fontId="45" fillId="26" borderId="164" applyNumberFormat="0" applyProtection="0">
      <alignment horizontal="left" vertical="center" indent="1"/>
    </xf>
    <xf numFmtId="0" fontId="31" fillId="8" borderId="164" applyNumberFormat="0" applyProtection="0">
      <alignment horizontal="left" vertical="top" indent="1"/>
    </xf>
    <xf numFmtId="0" fontId="31" fillId="14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top" indent="1"/>
    </xf>
    <xf numFmtId="4" fontId="34" fillId="11" borderId="163" applyNumberFormat="0" applyProtection="0">
      <alignment horizontal="left" vertical="center" indent="1"/>
    </xf>
    <xf numFmtId="4" fontId="36" fillId="30" borderId="164" applyNumberFormat="0" applyProtection="0">
      <alignment vertical="center"/>
    </xf>
    <xf numFmtId="4" fontId="39" fillId="30" borderId="164" applyNumberFormat="0" applyProtection="0">
      <alignment vertical="center"/>
    </xf>
    <xf numFmtId="4" fontId="36" fillId="30" borderId="164" applyNumberFormat="0" applyProtection="0">
      <alignment horizontal="left" vertical="center" indent="1"/>
    </xf>
    <xf numFmtId="0" fontId="36" fillId="30" borderId="164" applyNumberFormat="0" applyProtection="0">
      <alignment horizontal="left" vertical="top" indent="1"/>
    </xf>
    <xf numFmtId="4" fontId="36" fillId="26" borderId="164" applyNumberFormat="0" applyProtection="0">
      <alignment horizontal="right" vertical="center"/>
    </xf>
    <xf numFmtId="4" fontId="46" fillId="26" borderId="164" applyNumberFormat="0" applyProtection="0">
      <alignment horizontal="right" vertical="center"/>
    </xf>
    <xf numFmtId="4" fontId="34" fillId="29" borderId="164" applyNumberFormat="0" applyProtection="0">
      <alignment horizontal="left" vertical="center" indent="1"/>
    </xf>
    <xf numFmtId="0" fontId="44" fillId="28" borderId="164" applyNumberFormat="0" applyProtection="0">
      <alignment horizontal="left" vertical="top" indent="1"/>
    </xf>
    <xf numFmtId="4" fontId="40" fillId="26" borderId="164" applyNumberFormat="0" applyProtection="0">
      <alignment horizontal="right" vertical="center"/>
    </xf>
    <xf numFmtId="4" fontId="98" fillId="29" borderId="164" applyNumberFormat="0" applyProtection="0">
      <alignment vertical="center"/>
    </xf>
    <xf numFmtId="4" fontId="34" fillId="25" borderId="163" applyNumberFormat="0" applyProtection="0">
      <alignment horizontal="left" vertical="center" indent="1"/>
    </xf>
    <xf numFmtId="0" fontId="108" fillId="29" borderId="164" applyNumberFormat="0" applyProtection="0">
      <alignment horizontal="left" vertical="center" indent="1"/>
    </xf>
    <xf numFmtId="0" fontId="31" fillId="13" borderId="164" applyNumberFormat="0" applyProtection="0">
      <alignment horizontal="left" vertical="center" indent="1"/>
    </xf>
    <xf numFmtId="0" fontId="31" fillId="26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center" indent="1"/>
    </xf>
    <xf numFmtId="4" fontId="34" fillId="28" borderId="165" applyNumberFormat="0" applyProtection="0">
      <alignment horizontal="left" vertical="center" wrapText="1" indent="1"/>
    </xf>
    <xf numFmtId="4" fontId="100" fillId="95" borderId="164" applyNumberFormat="0" applyProtection="0">
      <alignment horizontal="right" vertical="center"/>
    </xf>
    <xf numFmtId="4" fontId="46" fillId="13" borderId="164" applyNumberFormat="0" applyProtection="0">
      <alignment horizontal="right" vertical="center"/>
    </xf>
    <xf numFmtId="4" fontId="36" fillId="29" borderId="164" applyNumberFormat="0" applyProtection="0">
      <alignment horizontal="left" vertical="center" indent="1"/>
    </xf>
    <xf numFmtId="0" fontId="44" fillId="28" borderId="166" applyNumberFormat="0" applyProtection="0">
      <alignment horizontal="left" vertical="top" wrapText="1" indent="1"/>
    </xf>
    <xf numFmtId="4" fontId="40" fillId="29" borderId="164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4" fontId="98" fillId="29" borderId="158" applyNumberFormat="0" applyProtection="0">
      <alignment vertical="center"/>
    </xf>
    <xf numFmtId="4" fontId="35" fillId="18" borderId="158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6" fillId="20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36" fillId="11" borderId="158" applyNumberFormat="0" applyProtection="0">
      <alignment horizontal="right" vertical="center"/>
    </xf>
    <xf numFmtId="4" fontId="100" fillId="95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0" fontId="108" fillId="29" borderId="158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0" fontId="31" fillId="26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0" fontId="31" fillId="4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top" indent="1"/>
    </xf>
    <xf numFmtId="4" fontId="34" fillId="28" borderId="167" applyNumberFormat="0" applyProtection="0">
      <alignment horizontal="left" vertical="center" wrapText="1" indent="1"/>
    </xf>
    <xf numFmtId="4" fontId="36" fillId="29" borderId="158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9" fillId="30" borderId="15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100" fillId="95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4" fontId="36" fillId="29" borderId="158" applyNumberFormat="0" applyProtection="0">
      <alignment horizontal="left" vertical="center" indent="1"/>
    </xf>
    <xf numFmtId="0" fontId="44" fillId="28" borderId="168" applyNumberFormat="0" applyProtection="0">
      <alignment horizontal="left" vertical="top" wrapText="1" indent="1"/>
    </xf>
    <xf numFmtId="4" fontId="40" fillId="29" borderId="158" applyNumberFormat="0" applyProtection="0">
      <alignment horizontal="right" vertical="center"/>
    </xf>
    <xf numFmtId="4" fontId="36" fillId="30" borderId="158" applyNumberFormat="0" applyProtection="0">
      <alignment vertical="center"/>
    </xf>
    <xf numFmtId="0" fontId="31" fillId="4" borderId="158" applyNumberFormat="0" applyProtection="0">
      <alignment horizontal="left" vertical="top" indent="1"/>
    </xf>
    <xf numFmtId="0" fontId="31" fillId="4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0" fontId="31" fillId="26" borderId="15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6" fillId="20" borderId="158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5" borderId="158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4" fillId="18" borderId="15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98" fillId="29" borderId="158" applyNumberFormat="0" applyProtection="0">
      <alignment vertical="center"/>
    </xf>
    <xf numFmtId="0" fontId="44" fillId="28" borderId="168" applyNumberFormat="0" applyProtection="0">
      <alignment horizontal="left" vertical="top" wrapText="1" indent="1"/>
    </xf>
    <xf numFmtId="4" fontId="40" fillId="29" borderId="158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41" fillId="29" borderId="178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31" fillId="8" borderId="174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4" fontId="36" fillId="26" borderId="177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9" fillId="30" borderId="178" applyNumberFormat="0" applyProtection="0">
      <alignment vertical="center"/>
    </xf>
    <xf numFmtId="0" fontId="45" fillId="26" borderId="174" applyNumberFormat="0" applyProtection="0">
      <alignment horizontal="left" vertical="center" indent="1"/>
    </xf>
    <xf numFmtId="4" fontId="36" fillId="29" borderId="174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0" fontId="36" fillId="30" borderId="178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0" fontId="36" fillId="30" borderId="178" applyNumberFormat="0" applyProtection="0">
      <alignment horizontal="left" vertical="top" indent="1"/>
    </xf>
    <xf numFmtId="0" fontId="41" fillId="29" borderId="178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16" borderId="178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4" fontId="34" fillId="17" borderId="178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4" fontId="34" fillId="11" borderId="177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23" borderId="174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5" fillId="18" borderId="170" applyNumberFormat="0" applyProtection="0">
      <alignment vertical="center"/>
    </xf>
    <xf numFmtId="4" fontId="34" fillId="18" borderId="170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4" fillId="25" borderId="169" applyNumberFormat="0" applyProtection="0">
      <alignment horizontal="left" vertical="center" wrapText="1" indent="1"/>
    </xf>
    <xf numFmtId="4" fontId="36" fillId="26" borderId="169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0" fontId="31" fillId="27" borderId="170" applyNumberFormat="0" applyProtection="0">
      <alignment horizontal="left" vertical="top" indent="1"/>
    </xf>
    <xf numFmtId="0" fontId="42" fillId="13" borderId="170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0" fontId="45" fillId="26" borderId="170" applyNumberFormat="0" applyProtection="0">
      <alignment horizontal="left" vertical="center" indent="1"/>
    </xf>
    <xf numFmtId="0" fontId="31" fillId="8" borderId="170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34" fillId="11" borderId="169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9" fillId="30" borderId="170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40" fillId="26" borderId="170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34" fillId="25" borderId="169" applyNumberFormat="0" applyProtection="0">
      <alignment horizontal="left" vertical="center" indent="1"/>
    </xf>
    <xf numFmtId="0" fontId="108" fillId="29" borderId="17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0" fontId="31" fillId="4" borderId="170" applyNumberFormat="0" applyProtection="0">
      <alignment horizontal="left" vertical="center" indent="1"/>
    </xf>
    <xf numFmtId="4" fontId="34" fillId="28" borderId="171" applyNumberFormat="0" applyProtection="0">
      <alignment horizontal="left" vertical="center" wrapText="1" indent="1"/>
    </xf>
    <xf numFmtId="4" fontId="100" fillId="95" borderId="170" applyNumberFormat="0" applyProtection="0">
      <alignment horizontal="right" vertical="center"/>
    </xf>
    <xf numFmtId="4" fontId="46" fillId="13" borderId="170" applyNumberFormat="0" applyProtection="0">
      <alignment horizontal="right" vertical="center"/>
    </xf>
    <xf numFmtId="4" fontId="36" fillId="29" borderId="170" applyNumberFormat="0" applyProtection="0">
      <alignment horizontal="left" vertical="center" indent="1"/>
    </xf>
    <xf numFmtId="0" fontId="44" fillId="28" borderId="172" applyNumberFormat="0" applyProtection="0">
      <alignment horizontal="left" vertical="top" wrapText="1" indent="1"/>
    </xf>
    <xf numFmtId="4" fontId="40" fillId="29" borderId="170" applyNumberFormat="0" applyProtection="0">
      <alignment horizontal="right" vertical="center"/>
    </xf>
    <xf numFmtId="4" fontId="39" fillId="30" borderId="174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4" fontId="35" fillId="18" borderId="174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0" fontId="34" fillId="18" borderId="174" applyNumberFormat="0" applyProtection="0">
      <alignment horizontal="left" vertical="top" indent="1"/>
    </xf>
    <xf numFmtId="4" fontId="36" fillId="15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0" fontId="36" fillId="30" borderId="174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31" fillId="13" borderId="174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4" borderId="174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36" fillId="29" borderId="174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4" fontId="39" fillId="30" borderId="174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0" fontId="36" fillId="30" borderId="174" applyNumberFormat="0" applyProtection="0">
      <alignment horizontal="left" vertical="top" indent="1"/>
    </xf>
    <xf numFmtId="4" fontId="100" fillId="95" borderId="174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40" fillId="29" borderId="174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31" fillId="4" borderId="174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0" fontId="31" fillId="13" borderId="174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108" fillId="29" borderId="174" applyNumberFormat="0" applyProtection="0">
      <alignment horizontal="left" vertical="center" indent="1"/>
    </xf>
    <xf numFmtId="4" fontId="36" fillId="11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74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4" fillId="18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4" fontId="98" fillId="29" borderId="174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40" fillId="29" borderId="174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0" fontId="31" fillId="27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4" fontId="36" fillId="20" borderId="178" applyNumberFormat="0" applyProtection="0">
      <alignment horizontal="right" vertical="center"/>
    </xf>
    <xf numFmtId="0" fontId="31" fillId="26" borderId="178" applyNumberFormat="0" applyProtection="0">
      <alignment horizontal="left" vertical="center" indent="1"/>
    </xf>
    <xf numFmtId="4" fontId="34" fillId="25" borderId="177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77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26" borderId="177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11" borderId="178" applyNumberFormat="0" applyProtection="0">
      <alignment horizontal="right" vertical="center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0" fontId="108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28" borderId="179" applyNumberFormat="0" applyProtection="0">
      <alignment horizontal="left" vertical="center" wrapText="1" indent="1"/>
    </xf>
    <xf numFmtId="4" fontId="36" fillId="29" borderId="178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0" fontId="31" fillId="4" borderId="178" applyNumberFormat="0" applyProtection="0">
      <alignment horizontal="left" vertical="top" indent="1"/>
    </xf>
    <xf numFmtId="0" fontId="31" fillId="4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108" fillId="29" borderId="178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36" fillId="20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4" fontId="98" fillId="29" borderId="178" applyNumberFormat="0" applyProtection="0">
      <alignment vertical="center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5" fillId="18" borderId="182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6" borderId="181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42" fillId="13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4" fillId="11" borderId="181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36" fillId="26" borderId="182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4" fontId="40" fillId="26" borderId="182" applyNumberFormat="0" applyProtection="0">
      <alignment horizontal="right" vertical="center"/>
    </xf>
    <xf numFmtId="4" fontId="98" fillId="29" borderId="182" applyNumberFormat="0" applyProtection="0">
      <alignment vertical="center"/>
    </xf>
    <xf numFmtId="4" fontId="34" fillId="25" borderId="181" applyNumberFormat="0" applyProtection="0">
      <alignment horizontal="left" vertical="center" indent="1"/>
    </xf>
    <xf numFmtId="0" fontId="108" fillId="29" borderId="182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11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0" fontId="108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8" borderId="187" applyNumberFormat="0" applyProtection="0">
      <alignment horizontal="left" vertical="center" wrapText="1" indent="1"/>
    </xf>
    <xf numFmtId="4" fontId="36" fillId="29" borderId="186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4" fillId="18" borderId="197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197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4" fillId="17" borderId="186" applyNumberFormat="0" applyProtection="0">
      <alignment vertical="center"/>
    </xf>
    <xf numFmtId="0" fontId="31" fillId="14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1" fillId="29" borderId="197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4" fillId="25" borderId="193" applyNumberFormat="0" applyProtection="0">
      <alignment horizontal="left" vertical="center" wrapText="1" indent="1"/>
    </xf>
    <xf numFmtId="4" fontId="36" fillId="24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4" fontId="36" fillId="21" borderId="197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4" fontId="36" fillId="20" borderId="197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36" fillId="19" borderId="197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6" fillId="12" borderId="197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15" borderId="197" applyNumberFormat="0" applyProtection="0">
      <alignment horizontal="right" vertical="center"/>
    </xf>
    <xf numFmtId="4" fontId="35" fillId="18" borderId="208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4" fontId="36" fillId="26" borderId="19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34" fillId="11" borderId="193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9" fillId="30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4" fontId="35" fillId="18" borderId="197" applyNumberFormat="0" applyProtection="0">
      <alignment vertical="center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197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197" applyNumberFormat="0" applyProtection="0">
      <alignment horizontal="left" vertical="top" indent="1"/>
    </xf>
    <xf numFmtId="4" fontId="98" fillId="29" borderId="186" applyNumberFormat="0" applyProtection="0">
      <alignment vertical="center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86" applyNumberFormat="0" applyProtection="0">
      <alignment horizontal="right" vertical="center"/>
    </xf>
    <xf numFmtId="0" fontId="44" fillId="28" borderId="188" applyNumberFormat="0" applyProtection="0">
      <alignment horizontal="left" vertical="top" wrapText="1" indent="1"/>
    </xf>
    <xf numFmtId="4" fontId="36" fillId="29" borderId="18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6" fillId="30" borderId="186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vertical="center"/>
    </xf>
    <xf numFmtId="4" fontId="34" fillId="28" borderId="187" applyNumberFormat="0" applyProtection="0">
      <alignment horizontal="left" vertical="center" wrapText="1" indent="1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4" fontId="35" fillId="18" borderId="197" applyNumberFormat="0" applyProtection="0">
      <alignment vertical="center"/>
    </xf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86" applyNumberFormat="0" applyProtection="0">
      <alignment vertical="center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7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19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197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19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0" applyNumberFormat="0" applyProtection="0">
      <alignment vertical="center"/>
    </xf>
    <xf numFmtId="4" fontId="35" fillId="18" borderId="190" applyNumberFormat="0" applyProtection="0">
      <alignment vertical="center"/>
    </xf>
    <xf numFmtId="4" fontId="34" fillId="18" borderId="190" applyNumberFormat="0" applyProtection="0">
      <alignment horizontal="left" vertical="center" indent="1"/>
    </xf>
    <xf numFmtId="0" fontId="34" fillId="18" borderId="190" applyNumberFormat="0" applyProtection="0">
      <alignment horizontal="left" vertical="top" indent="1"/>
    </xf>
    <xf numFmtId="4" fontId="36" fillId="15" borderId="190" applyNumberFormat="0" applyProtection="0">
      <alignment horizontal="right" vertical="center"/>
    </xf>
    <xf numFmtId="4" fontId="36" fillId="12" borderId="190" applyNumberFormat="0" applyProtection="0">
      <alignment horizontal="right" vertical="center"/>
    </xf>
    <xf numFmtId="4" fontId="36" fillId="19" borderId="190" applyNumberFormat="0" applyProtection="0">
      <alignment horizontal="right" vertical="center"/>
    </xf>
    <xf numFmtId="4" fontId="36" fillId="20" borderId="190" applyNumberFormat="0" applyProtection="0">
      <alignment horizontal="right" vertical="center"/>
    </xf>
    <xf numFmtId="4" fontId="36" fillId="21" borderId="190" applyNumberFormat="0" applyProtection="0">
      <alignment horizontal="right" vertical="center"/>
    </xf>
    <xf numFmtId="4" fontId="36" fillId="22" borderId="190" applyNumberFormat="0" applyProtection="0">
      <alignment horizontal="right" vertical="center"/>
    </xf>
    <xf numFmtId="4" fontId="36" fillId="16" borderId="190" applyNumberFormat="0" applyProtection="0">
      <alignment horizontal="right" vertical="center"/>
    </xf>
    <xf numFmtId="4" fontId="36" fillId="23" borderId="190" applyNumberFormat="0" applyProtection="0">
      <alignment horizontal="right" vertical="center"/>
    </xf>
    <xf numFmtId="4" fontId="36" fillId="24" borderId="190" applyNumberFormat="0" applyProtection="0">
      <alignment horizontal="right" vertical="center"/>
    </xf>
    <xf numFmtId="4" fontId="34" fillId="25" borderId="189" applyNumberFormat="0" applyProtection="0">
      <alignment horizontal="left" vertical="center" wrapText="1" indent="1"/>
    </xf>
    <xf numFmtId="4" fontId="36" fillId="26" borderId="189" applyNumberFormat="0" applyProtection="0">
      <alignment horizontal="left" vertical="center" indent="1"/>
    </xf>
    <xf numFmtId="4" fontId="36" fillId="11" borderId="190" applyNumberFormat="0" applyProtection="0">
      <alignment horizontal="right" vertical="center"/>
    </xf>
    <xf numFmtId="0" fontId="41" fillId="29" borderId="190" applyNumberFormat="0" applyProtection="0">
      <alignment horizontal="left" vertical="center" indent="1"/>
    </xf>
    <xf numFmtId="0" fontId="31" fillId="27" borderId="190" applyNumberFormat="0" applyProtection="0">
      <alignment horizontal="left" vertical="top" indent="1"/>
    </xf>
    <xf numFmtId="0" fontId="42" fillId="13" borderId="190" applyNumberFormat="0" applyProtection="0">
      <alignment horizontal="left" vertical="center" indent="1"/>
    </xf>
    <xf numFmtId="0" fontId="31" fillId="28" borderId="190" applyNumberFormat="0" applyProtection="0">
      <alignment horizontal="left" vertical="top" indent="1"/>
    </xf>
    <xf numFmtId="0" fontId="45" fillId="26" borderId="190" applyNumberFormat="0" applyProtection="0">
      <alignment horizontal="left" vertical="center" indent="1"/>
    </xf>
    <xf numFmtId="0" fontId="31" fillId="8" borderId="190" applyNumberFormat="0" applyProtection="0">
      <alignment horizontal="left" vertical="top" indent="1"/>
    </xf>
    <xf numFmtId="0" fontId="31" fillId="14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top" indent="1"/>
    </xf>
    <xf numFmtId="4" fontId="34" fillId="11" borderId="189" applyNumberFormat="0" applyProtection="0">
      <alignment horizontal="left" vertical="center" indent="1"/>
    </xf>
    <xf numFmtId="4" fontId="36" fillId="30" borderId="190" applyNumberFormat="0" applyProtection="0">
      <alignment vertical="center"/>
    </xf>
    <xf numFmtId="4" fontId="39" fillId="30" borderId="190" applyNumberFormat="0" applyProtection="0">
      <alignment vertical="center"/>
    </xf>
    <xf numFmtId="4" fontId="36" fillId="30" borderId="190" applyNumberFormat="0" applyProtection="0">
      <alignment horizontal="left" vertical="center" indent="1"/>
    </xf>
    <xf numFmtId="0" fontId="36" fillId="30" borderId="190" applyNumberFormat="0" applyProtection="0">
      <alignment horizontal="left" vertical="top" indent="1"/>
    </xf>
    <xf numFmtId="4" fontId="36" fillId="26" borderId="190" applyNumberFormat="0" applyProtection="0">
      <alignment horizontal="right" vertical="center"/>
    </xf>
    <xf numFmtId="4" fontId="46" fillId="26" borderId="190" applyNumberFormat="0" applyProtection="0">
      <alignment horizontal="right" vertical="center"/>
    </xf>
    <xf numFmtId="4" fontId="34" fillId="29" borderId="190" applyNumberFormat="0" applyProtection="0">
      <alignment horizontal="left" vertical="center" indent="1"/>
    </xf>
    <xf numFmtId="0" fontId="44" fillId="28" borderId="190" applyNumberFormat="0" applyProtection="0">
      <alignment horizontal="left" vertical="top" indent="1"/>
    </xf>
    <xf numFmtId="4" fontId="40" fillId="26" borderId="190" applyNumberFormat="0" applyProtection="0">
      <alignment horizontal="right" vertical="center"/>
    </xf>
    <xf numFmtId="4" fontId="98" fillId="29" borderId="190" applyNumberFormat="0" applyProtection="0">
      <alignment vertical="center"/>
    </xf>
    <xf numFmtId="4" fontId="34" fillId="25" borderId="189" applyNumberFormat="0" applyProtection="0">
      <alignment horizontal="left" vertical="center" indent="1"/>
    </xf>
    <xf numFmtId="0" fontId="108" fillId="29" borderId="190" applyNumberFormat="0" applyProtection="0">
      <alignment horizontal="left" vertical="center" indent="1"/>
    </xf>
    <xf numFmtId="0" fontId="31" fillId="13" borderId="190" applyNumberFormat="0" applyProtection="0">
      <alignment horizontal="left" vertical="center" indent="1"/>
    </xf>
    <xf numFmtId="0" fontId="31" fillId="26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center" indent="1"/>
    </xf>
    <xf numFmtId="4" fontId="34" fillId="28" borderId="191" applyNumberFormat="0" applyProtection="0">
      <alignment horizontal="left" vertical="center" wrapText="1" indent="1"/>
    </xf>
    <xf numFmtId="4" fontId="100" fillId="95" borderId="190" applyNumberFormat="0" applyProtection="0">
      <alignment horizontal="right" vertical="center"/>
    </xf>
    <xf numFmtId="4" fontId="46" fillId="13" borderId="190" applyNumberFormat="0" applyProtection="0">
      <alignment horizontal="right" vertical="center"/>
    </xf>
    <xf numFmtId="4" fontId="36" fillId="29" borderId="190" applyNumberFormat="0" applyProtection="0">
      <alignment horizontal="left" vertical="center" indent="1"/>
    </xf>
    <xf numFmtId="0" fontId="44" fillId="28" borderId="192" applyNumberFormat="0" applyProtection="0">
      <alignment horizontal="left" vertical="top" wrapText="1" indent="1"/>
    </xf>
    <xf numFmtId="4" fontId="40" fillId="29" borderId="190" applyNumberFormat="0" applyProtection="0">
      <alignment horizontal="right"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4" fontId="98" fillId="29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11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0" fontId="108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28" borderId="195" applyNumberFormat="0" applyProtection="0">
      <alignment horizontal="left" vertical="center" wrapText="1" indent="1"/>
    </xf>
    <xf numFmtId="4" fontId="36" fillId="29" borderId="194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6" fillId="30" borderId="194" applyNumberFormat="0" applyProtection="0">
      <alignment vertical="center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4" fillId="28" borderId="195" applyNumberFormat="0" applyProtection="0">
      <alignment horizontal="left" vertical="center" wrapText="1" indent="1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34" fillId="17" borderId="208" applyNumberFormat="0" applyProtection="0">
      <alignment vertical="center"/>
    </xf>
    <xf numFmtId="4" fontId="98" fillId="29" borderId="197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98" fillId="29" borderId="197" applyNumberFormat="0" applyProtection="0">
      <alignment vertical="center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40" fillId="29" borderId="197" applyNumberFormat="0" applyProtection="0">
      <alignment horizontal="right" vertical="center"/>
    </xf>
    <xf numFmtId="0" fontId="44" fillId="28" borderId="199" applyNumberFormat="0" applyProtection="0">
      <alignment horizontal="left" vertical="top" wrapText="1" indent="1"/>
    </xf>
    <xf numFmtId="4" fontId="36" fillId="29" borderId="197" applyNumberFormat="0" applyProtection="0">
      <alignment horizontal="left" vertical="center" indent="1"/>
    </xf>
    <xf numFmtId="4" fontId="46" fillId="13" borderId="197" applyNumberFormat="0" applyProtection="0">
      <alignment horizontal="right" vertical="center"/>
    </xf>
    <xf numFmtId="4" fontId="100" fillId="95" borderId="197" applyNumberFormat="0" applyProtection="0">
      <alignment horizontal="right" vertical="center"/>
    </xf>
    <xf numFmtId="0" fontId="36" fillId="30" borderId="197" applyNumberFormat="0" applyProtection="0">
      <alignment horizontal="left" vertical="top" indent="1"/>
    </xf>
    <xf numFmtId="4" fontId="36" fillId="30" borderId="197" applyNumberFormat="0" applyProtection="0">
      <alignment horizontal="left" vertical="center" indent="1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vertical="center"/>
    </xf>
    <xf numFmtId="4" fontId="34" fillId="28" borderId="198" applyNumberFormat="0" applyProtection="0">
      <alignment horizontal="left" vertical="center" wrapText="1" indent="1"/>
    </xf>
    <xf numFmtId="0" fontId="31" fillId="4" borderId="197" applyNumberFormat="0" applyProtection="0">
      <alignment horizontal="left" vertical="top" indent="1"/>
    </xf>
    <xf numFmtId="0" fontId="31" fillId="4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26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31" fillId="13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108" fillId="29" borderId="197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6" fillId="24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5" borderId="197" applyNumberFormat="0" applyProtection="0">
      <alignment horizontal="right" vertical="center"/>
    </xf>
    <xf numFmtId="0" fontId="34" fillId="18" borderId="197" applyNumberFormat="0" applyProtection="0">
      <alignment horizontal="left" vertical="top" indent="1"/>
    </xf>
    <xf numFmtId="4" fontId="34" fillId="18" borderId="197" applyNumberFormat="0" applyProtection="0">
      <alignment horizontal="left" vertical="center" indent="1"/>
    </xf>
    <xf numFmtId="4" fontId="35" fillId="18" borderId="197" applyNumberFormat="0" applyProtection="0">
      <alignment vertical="center"/>
    </xf>
    <xf numFmtId="4" fontId="98" fillId="29" borderId="197" applyNumberFormat="0" applyProtection="0">
      <alignment vertical="center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98" fillId="29" borderId="197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98" fillId="29" borderId="197" applyNumberFormat="0" applyProtection="0">
      <alignment vertical="center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0" fontId="31" fillId="26" borderId="208" applyNumberFormat="0" applyProtection="0">
      <alignment horizontal="left" vertical="center" indent="1"/>
    </xf>
    <xf numFmtId="4" fontId="36" fillId="30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0" fontId="31" fillId="4" borderId="212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6" fillId="19" borderId="208" applyNumberFormat="0" applyProtection="0">
      <alignment horizontal="right" vertical="center"/>
    </xf>
    <xf numFmtId="4" fontId="36" fillId="20" borderId="212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9" fillId="30" borderId="212" applyNumberFormat="0" applyProtection="0">
      <alignment vertical="center"/>
    </xf>
    <xf numFmtId="0" fontId="31" fillId="13" borderId="208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0" fontId="36" fillId="30" borderId="212" applyNumberFormat="0" applyProtection="0">
      <alignment horizontal="left" vertical="top" indent="1"/>
    </xf>
    <xf numFmtId="0" fontId="31" fillId="26" borderId="212" applyNumberFormat="0" applyProtection="0">
      <alignment horizontal="left" vertical="center" indent="1"/>
    </xf>
    <xf numFmtId="0" fontId="42" fillId="13" borderId="208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6" fillId="30" borderId="212" applyNumberFormat="0" applyProtection="0">
      <alignment vertical="center"/>
    </xf>
    <xf numFmtId="4" fontId="36" fillId="26" borderId="212" applyNumberFormat="0" applyProtection="0">
      <alignment horizontal="right" vertical="center"/>
    </xf>
    <xf numFmtId="0" fontId="36" fillId="30" borderId="208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4" fontId="36" fillId="12" borderId="208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4" fillId="18" borderId="212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0" fontId="108" fillId="29" borderId="208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4" fontId="36" fillId="30" borderId="212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4" fontId="34" fillId="25" borderId="204" applyNumberFormat="0" applyProtection="0">
      <alignment horizontal="left" vertical="center" wrapText="1" indent="1"/>
    </xf>
    <xf numFmtId="0" fontId="108" fillId="29" borderId="212" applyNumberFormat="0" applyProtection="0">
      <alignment horizontal="left" vertical="center" indent="1"/>
    </xf>
    <xf numFmtId="4" fontId="40" fillId="29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0" fontId="31" fillId="4" borderId="212" applyNumberFormat="0" applyProtection="0">
      <alignment horizontal="left" vertical="center" indent="1"/>
    </xf>
    <xf numFmtId="0" fontId="31" fillId="8" borderId="208" applyNumberFormat="0" applyProtection="0">
      <alignment horizontal="left" vertical="top" indent="1"/>
    </xf>
    <xf numFmtId="4" fontId="36" fillId="30" borderId="212" applyNumberFormat="0" applyProtection="0">
      <alignment vertical="center"/>
    </xf>
    <xf numFmtId="4" fontId="36" fillId="20" borderId="212" applyNumberFormat="0" applyProtection="0">
      <alignment horizontal="right" vertical="center"/>
    </xf>
    <xf numFmtId="0" fontId="44" fillId="28" borderId="208" applyNumberFormat="0" applyProtection="0">
      <alignment horizontal="left" vertical="top" indent="1"/>
    </xf>
    <xf numFmtId="4" fontId="36" fillId="16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1" fillId="29" borderId="212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2" borderId="208" applyNumberFormat="0" applyProtection="0">
      <alignment horizontal="right" vertical="center"/>
    </xf>
    <xf numFmtId="4" fontId="40" fillId="29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0" fontId="41" fillId="29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4" fontId="40" fillId="26" borderId="212" applyNumberFormat="0" applyProtection="0">
      <alignment horizontal="right" vertical="center"/>
    </xf>
    <xf numFmtId="0" fontId="31" fillId="13" borderId="212" applyNumberFormat="0" applyProtection="0">
      <alignment horizontal="left" vertical="center" indent="1"/>
    </xf>
    <xf numFmtId="4" fontId="36" fillId="19" borderId="212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6" fillId="23" borderId="212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0" fontId="31" fillId="27" borderId="208" applyNumberFormat="0" applyProtection="0">
      <alignment horizontal="left" vertical="top" indent="1"/>
    </xf>
    <xf numFmtId="4" fontId="36" fillId="29" borderId="212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4" fontId="36" fillId="30" borderId="208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0" fontId="41" fillId="29" borderId="212" applyNumberFormat="0" applyProtection="0">
      <alignment horizontal="left" vertical="center" indent="1"/>
    </xf>
    <xf numFmtId="4" fontId="36" fillId="15" borderId="208" applyNumberFormat="0" applyProtection="0">
      <alignment horizontal="right" vertical="center"/>
    </xf>
    <xf numFmtId="4" fontId="36" fillId="12" borderId="212" applyNumberFormat="0" applyProtection="0">
      <alignment horizontal="right" vertical="center"/>
    </xf>
    <xf numFmtId="0" fontId="34" fillId="18" borderId="212" applyNumberFormat="0" applyProtection="0">
      <alignment horizontal="left" vertical="top" indent="1"/>
    </xf>
    <xf numFmtId="0" fontId="31" fillId="4" borderId="212" applyNumberFormat="0" applyProtection="0">
      <alignment horizontal="left" vertical="top" indent="1"/>
    </xf>
    <xf numFmtId="4" fontId="34" fillId="25" borderId="209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9" fillId="30" borderId="212" applyNumberFormat="0" applyProtection="0">
      <alignment vertical="center"/>
    </xf>
    <xf numFmtId="0" fontId="108" fillId="29" borderId="212" applyNumberFormat="0" applyProtection="0">
      <alignment horizontal="left" vertical="center" indent="1"/>
    </xf>
    <xf numFmtId="4" fontId="36" fillId="24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0" fontId="31" fillId="26" borderId="212" applyNumberFormat="0" applyProtection="0">
      <alignment horizontal="left" vertical="center" indent="1"/>
    </xf>
    <xf numFmtId="0" fontId="45" fillId="26" borderId="208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4" fillId="29" borderId="208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0" fontId="44" fillId="28" borderId="212" applyNumberFormat="0" applyProtection="0">
      <alignment horizontal="left" vertical="top" indent="1"/>
    </xf>
    <xf numFmtId="4" fontId="36" fillId="29" borderId="212" applyNumberFormat="0" applyProtection="0">
      <alignment horizontal="left" vertical="center" indent="1"/>
    </xf>
    <xf numFmtId="4" fontId="100" fillId="95" borderId="208" applyNumberFormat="0" applyProtection="0">
      <alignment horizontal="right" vertical="center"/>
    </xf>
    <xf numFmtId="4" fontId="46" fillId="26" borderId="212" applyNumberFormat="0" applyProtection="0">
      <alignment horizontal="right" vertical="center"/>
    </xf>
    <xf numFmtId="4" fontId="36" fillId="22" borderId="208" applyNumberFormat="0" applyProtection="0">
      <alignment horizontal="right" vertical="center"/>
    </xf>
    <xf numFmtId="4" fontId="36" fillId="16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6" borderId="212" applyNumberFormat="0" applyProtection="0">
      <alignment horizontal="right" vertical="center"/>
    </xf>
    <xf numFmtId="0" fontId="31" fillId="8" borderId="208" applyNumberFormat="0" applyProtection="0">
      <alignment horizontal="left" vertical="top" indent="1"/>
    </xf>
    <xf numFmtId="0" fontId="31" fillId="4" borderId="212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29" borderId="208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4" fontId="36" fillId="20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4" fontId="36" fillId="11" borderId="208" applyNumberFormat="0" applyProtection="0">
      <alignment horizontal="right" vertical="center"/>
    </xf>
    <xf numFmtId="0" fontId="31" fillId="4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25" borderId="204" applyNumberFormat="0" applyProtection="0">
      <alignment horizontal="left" vertical="center" indent="1"/>
    </xf>
    <xf numFmtId="0" fontId="42" fillId="13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0" fontId="36" fillId="30" borderId="212" applyNumberFormat="0" applyProtection="0">
      <alignment horizontal="left" vertical="top" indent="1"/>
    </xf>
    <xf numFmtId="4" fontId="36" fillId="16" borderId="212" applyNumberFormat="0" applyProtection="0">
      <alignment horizontal="right" vertical="center"/>
    </xf>
    <xf numFmtId="4" fontId="34" fillId="17" borderId="208" applyNumberFormat="0" applyProtection="0">
      <alignment vertical="center"/>
    </xf>
    <xf numFmtId="4" fontId="35" fillId="18" borderId="212" applyNumberFormat="0" applyProtection="0">
      <alignment vertical="center"/>
    </xf>
    <xf numFmtId="4" fontId="36" fillId="20" borderId="212" applyNumberFormat="0" applyProtection="0">
      <alignment horizontal="right" vertical="center"/>
    </xf>
    <xf numFmtId="0" fontId="31" fillId="28" borderId="212" applyNumberFormat="0" applyProtection="0">
      <alignment horizontal="left" vertical="top" indent="1"/>
    </xf>
    <xf numFmtId="0" fontId="31" fillId="28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4" fontId="36" fillId="21" borderId="208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0" fontId="41" fillId="29" borderId="208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36" fillId="26" borderId="212" applyNumberFormat="0" applyProtection="0">
      <alignment horizontal="right" vertical="center"/>
    </xf>
    <xf numFmtId="4" fontId="34" fillId="18" borderId="212" applyNumberFormat="0" applyProtection="0">
      <alignment horizontal="left" vertical="center" indent="1"/>
    </xf>
    <xf numFmtId="4" fontId="36" fillId="30" borderId="208" applyNumberFormat="0" applyProtection="0">
      <alignment horizontal="left" vertical="center" indent="1"/>
    </xf>
    <xf numFmtId="4" fontId="36" fillId="11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4" fontId="36" fillId="15" borderId="208" applyNumberFormat="0" applyProtection="0">
      <alignment horizontal="right" vertical="center"/>
    </xf>
    <xf numFmtId="0" fontId="44" fillId="28" borderId="211" applyNumberFormat="0" applyProtection="0">
      <alignment horizontal="left" vertical="top" wrapText="1" indent="1"/>
    </xf>
    <xf numFmtId="4" fontId="40" fillId="26" borderId="212" applyNumberFormat="0" applyProtection="0">
      <alignment horizontal="right" vertical="center"/>
    </xf>
    <xf numFmtId="4" fontId="36" fillId="24" borderId="208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11" borderId="204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4" fontId="36" fillId="12" borderId="212" applyNumberFormat="0" applyProtection="0">
      <alignment horizontal="right" vertical="center"/>
    </xf>
    <xf numFmtId="4" fontId="36" fillId="16" borderId="212" applyNumberFormat="0" applyProtection="0">
      <alignment horizontal="right" vertical="center"/>
    </xf>
    <xf numFmtId="0" fontId="31" fillId="14" borderId="212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0" fontId="41" fillId="29" borderId="208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6" fillId="30" borderId="212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4" fontId="40" fillId="29" borderId="212" applyNumberFormat="0" applyProtection="0">
      <alignment horizontal="right" vertical="center"/>
    </xf>
    <xf numFmtId="4" fontId="39" fillId="30" borderId="208" applyNumberFormat="0" applyProtection="0">
      <alignment vertical="center"/>
    </xf>
    <xf numFmtId="4" fontId="34" fillId="29" borderId="212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4" fontId="36" fillId="11" borderId="212" applyNumberFormat="0" applyProtection="0">
      <alignment horizontal="right" vertical="center"/>
    </xf>
    <xf numFmtId="0" fontId="34" fillId="18" borderId="208" applyNumberFormat="0" applyProtection="0">
      <alignment horizontal="left" vertical="top" indent="1"/>
    </xf>
    <xf numFmtId="4" fontId="36" fillId="15" borderId="212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0" fontId="31" fillId="14" borderId="212" applyNumberFormat="0" applyProtection="0">
      <alignment horizontal="left" vertical="center" indent="1"/>
    </xf>
    <xf numFmtId="4" fontId="34" fillId="25" borderId="204" applyNumberFormat="0" applyProtection="0">
      <alignment horizontal="left" vertical="center" indent="1"/>
    </xf>
    <xf numFmtId="0" fontId="31" fillId="14" borderId="212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4" fontId="98" fillId="29" borderId="212" applyNumberFormat="0" applyProtection="0">
      <alignment vertical="center"/>
    </xf>
    <xf numFmtId="4" fontId="36" fillId="23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4" fontId="34" fillId="11" borderId="204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0" fontId="31" fillId="28" borderId="208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4" fontId="46" fillId="26" borderId="208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4" fillId="25" borderId="204" applyNumberFormat="0" applyProtection="0">
      <alignment horizontal="left" vertical="center" wrapText="1" indent="1"/>
    </xf>
    <xf numFmtId="4" fontId="36" fillId="24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1" fillId="4" borderId="208" applyNumberFormat="0" applyProtection="0">
      <alignment horizontal="left" vertical="center" indent="1"/>
    </xf>
    <xf numFmtId="0" fontId="36" fillId="30" borderId="212" applyNumberFormat="0" applyProtection="0">
      <alignment horizontal="left" vertical="top" indent="1"/>
    </xf>
    <xf numFmtId="4" fontId="36" fillId="20" borderId="208" applyNumberFormat="0" applyProtection="0">
      <alignment horizontal="right" vertical="center"/>
    </xf>
    <xf numFmtId="4" fontId="36" fillId="21" borderId="212" applyNumberFormat="0" applyProtection="0">
      <alignment horizontal="right" vertical="center"/>
    </xf>
    <xf numFmtId="4" fontId="98" fillId="29" borderId="212" applyNumberFormat="0" applyProtection="0">
      <alignment vertical="center"/>
    </xf>
    <xf numFmtId="4" fontId="36" fillId="30" borderId="212" applyNumberFormat="0" applyProtection="0">
      <alignment horizontal="left" vertical="center" indent="1"/>
    </xf>
    <xf numFmtId="0" fontId="31" fillId="28" borderId="208" applyNumberFormat="0" applyProtection="0">
      <alignment horizontal="left" vertical="top" indent="1"/>
    </xf>
    <xf numFmtId="4" fontId="40" fillId="29" borderId="212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4" fontId="34" fillId="17" borderId="212" applyNumberFormat="0" applyProtection="0">
      <alignment vertical="center"/>
    </xf>
    <xf numFmtId="4" fontId="46" fillId="26" borderId="212" applyNumberFormat="0" applyProtection="0">
      <alignment horizontal="right" vertical="center"/>
    </xf>
    <xf numFmtId="4" fontId="36" fillId="26" borderId="208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12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0" fontId="42" fillId="13" borderId="212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4" fillId="25" borderId="209" applyNumberFormat="0" applyProtection="0">
      <alignment horizontal="left" vertical="center" wrapText="1" indent="1"/>
    </xf>
    <xf numFmtId="4" fontId="34" fillId="28" borderId="210" applyNumberFormat="0" applyProtection="0">
      <alignment horizontal="left" vertical="center" wrapText="1" indent="1"/>
    </xf>
    <xf numFmtId="0" fontId="31" fillId="14" borderId="208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4" fontId="36" fillId="21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0" fontId="31" fillId="27" borderId="212" applyNumberFormat="0" applyProtection="0">
      <alignment horizontal="left" vertical="top" indent="1"/>
    </xf>
    <xf numFmtId="0" fontId="45" fillId="26" borderId="212" applyNumberFormat="0" applyProtection="0">
      <alignment horizontal="left" vertical="center" indent="1"/>
    </xf>
    <xf numFmtId="4" fontId="36" fillId="19" borderId="208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0" fontId="31" fillId="27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4" fontId="34" fillId="17" borderId="212" applyNumberFormat="0" applyProtection="0">
      <alignment vertical="center"/>
    </xf>
    <xf numFmtId="4" fontId="36" fillId="30" borderId="208" applyNumberFormat="0" applyProtection="0">
      <alignment vertical="center"/>
    </xf>
    <xf numFmtId="0" fontId="31" fillId="27" borderId="212" applyNumberFormat="0" applyProtection="0">
      <alignment horizontal="left" vertical="top" indent="1"/>
    </xf>
    <xf numFmtId="4" fontId="36" fillId="20" borderId="212" applyNumberFormat="0" applyProtection="0">
      <alignment horizontal="right" vertical="center"/>
    </xf>
    <xf numFmtId="4" fontId="36" fillId="20" borderId="212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9" fillId="30" borderId="212" applyNumberFormat="0" applyProtection="0">
      <alignment vertical="center"/>
    </xf>
    <xf numFmtId="4" fontId="34" fillId="18" borderId="208" applyNumberFormat="0" applyProtection="0">
      <alignment horizontal="left" vertical="center" indent="1"/>
    </xf>
    <xf numFmtId="4" fontId="40" fillId="26" borderId="212" applyNumberFormat="0" applyProtection="0">
      <alignment horizontal="right" vertical="center"/>
    </xf>
    <xf numFmtId="0" fontId="44" fillId="28" borderId="211" applyNumberFormat="0" applyProtection="0">
      <alignment horizontal="left" vertical="top" wrapText="1" indent="1"/>
    </xf>
    <xf numFmtId="4" fontId="46" fillId="13" borderId="208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36" fillId="16" borderId="208" applyNumberFormat="0" applyProtection="0">
      <alignment horizontal="right" vertical="center"/>
    </xf>
    <xf numFmtId="4" fontId="36" fillId="23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46" fillId="26" borderId="212" applyNumberFormat="0" applyProtection="0">
      <alignment horizontal="right" vertical="center"/>
    </xf>
    <xf numFmtId="0" fontId="31" fillId="14" borderId="208" applyNumberFormat="0" applyProtection="0">
      <alignment horizontal="left" vertical="center" indent="1"/>
    </xf>
    <xf numFmtId="4" fontId="34" fillId="25" borderId="209" applyNumberFormat="0" applyProtection="0">
      <alignment horizontal="left" vertical="center" wrapText="1" indent="1"/>
    </xf>
    <xf numFmtId="0" fontId="31" fillId="8" borderId="212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0" fontId="44" fillId="28" borderId="208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4" fontId="36" fillId="2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4" fillId="28" borderId="210" applyNumberFormat="0" applyProtection="0">
      <alignment horizontal="left" vertical="center" wrapText="1" indent="1"/>
    </xf>
    <xf numFmtId="4" fontId="100" fillId="95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4" fontId="36" fillId="29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3" borderId="212" applyNumberFormat="0" applyProtection="0">
      <alignment horizontal="right" vertical="center"/>
    </xf>
    <xf numFmtId="4" fontId="35" fillId="18" borderId="208" applyNumberFormat="0" applyProtection="0">
      <alignment vertical="center"/>
    </xf>
    <xf numFmtId="4" fontId="34" fillId="18" borderId="212" applyNumberFormat="0" applyProtection="0">
      <alignment horizontal="left" vertical="center" indent="1"/>
    </xf>
    <xf numFmtId="4" fontId="36" fillId="19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6" fillId="22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34" fillId="25" borderId="204" applyNumberFormat="0" applyProtection="0">
      <alignment horizontal="left" vertical="center" wrapText="1" indent="1"/>
    </xf>
    <xf numFmtId="4" fontId="98" fillId="29" borderId="212" applyNumberFormat="0" applyProtection="0">
      <alignment vertical="center"/>
    </xf>
    <xf numFmtId="0" fontId="31" fillId="27" borderId="208" applyNumberFormat="0" applyProtection="0">
      <alignment horizontal="left" vertical="top" indent="1"/>
    </xf>
    <xf numFmtId="0" fontId="45" fillId="26" borderId="212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0" fontId="34" fillId="18" borderId="212" applyNumberFormat="0" applyProtection="0">
      <alignment horizontal="left" vertical="top" indent="1"/>
    </xf>
    <xf numFmtId="0" fontId="36" fillId="30" borderId="208" applyNumberFormat="0" applyProtection="0">
      <alignment horizontal="left" vertical="top" indent="1"/>
    </xf>
    <xf numFmtId="4" fontId="34" fillId="25" borderId="209" applyNumberFormat="0" applyProtection="0">
      <alignment horizontal="left" vertical="center" indent="1"/>
    </xf>
    <xf numFmtId="4" fontId="36" fillId="26" borderId="209" applyNumberFormat="0" applyProtection="0">
      <alignment horizontal="left" vertical="center" indent="1"/>
    </xf>
    <xf numFmtId="4" fontId="36" fillId="16" borderId="212" applyNumberFormat="0" applyProtection="0">
      <alignment horizontal="right" vertical="center"/>
    </xf>
    <xf numFmtId="4" fontId="34" fillId="11" borderId="204" applyNumberFormat="0" applyProtection="0">
      <alignment horizontal="left" vertical="center" indent="1"/>
    </xf>
    <xf numFmtId="4" fontId="36" fillId="16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4" fontId="36" fillId="26" borderId="212" applyNumberFormat="0" applyProtection="0">
      <alignment horizontal="right" vertical="center"/>
    </xf>
    <xf numFmtId="4" fontId="36" fillId="21" borderId="208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0" fontId="45" fillId="26" borderId="208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5" fillId="18" borderId="212" applyNumberFormat="0" applyProtection="0">
      <alignment vertical="center"/>
    </xf>
    <xf numFmtId="4" fontId="34" fillId="29" borderId="212" applyNumberFormat="0" applyProtection="0">
      <alignment horizontal="left" vertical="center" indent="1"/>
    </xf>
    <xf numFmtId="4" fontId="46" fillId="26" borderId="208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6" fillId="19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0" fontId="31" fillId="28" borderId="212" applyNumberFormat="0" applyProtection="0">
      <alignment horizontal="left" vertical="top" indent="1"/>
    </xf>
    <xf numFmtId="0" fontId="31" fillId="26" borderId="212" applyNumberFormat="0" applyProtection="0">
      <alignment horizontal="left" vertical="center" indent="1"/>
    </xf>
    <xf numFmtId="4" fontId="36" fillId="29" borderId="212" applyNumberFormat="0" applyProtection="0">
      <alignment horizontal="left" vertical="center" indent="1"/>
    </xf>
    <xf numFmtId="0" fontId="41" fillId="29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1" fillId="4" borderId="208" applyNumberFormat="0" applyProtection="0">
      <alignment horizontal="left" vertical="top" indent="1"/>
    </xf>
    <xf numFmtId="4" fontId="36" fillId="30" borderId="212" applyNumberFormat="0" applyProtection="0">
      <alignment horizontal="left" vertical="center" indent="1"/>
    </xf>
    <xf numFmtId="4" fontId="36" fillId="22" borderId="212" applyNumberFormat="0" applyProtection="0">
      <alignment horizontal="right" vertical="center"/>
    </xf>
    <xf numFmtId="4" fontId="40" fillId="26" borderId="208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2" fillId="13" borderId="212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6" fillId="20" borderId="208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4" fontId="36" fillId="11" borderId="208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4" fontId="35" fillId="18" borderId="212" applyNumberFormat="0" applyProtection="0">
      <alignment vertical="center"/>
    </xf>
    <xf numFmtId="4" fontId="39" fillId="30" borderId="208" applyNumberFormat="0" applyProtection="0">
      <alignment vertical="center"/>
    </xf>
    <xf numFmtId="0" fontId="108" fillId="29" borderId="212" applyNumberFormat="0" applyProtection="0">
      <alignment horizontal="left" vertical="center" indent="1"/>
    </xf>
    <xf numFmtId="4" fontId="36" fillId="21" borderId="212" applyNumberFormat="0" applyProtection="0">
      <alignment horizontal="right" vertical="center"/>
    </xf>
    <xf numFmtId="4" fontId="36" fillId="21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36" fillId="26" borderId="212" applyNumberFormat="0" applyProtection="0">
      <alignment horizontal="right" vertical="center"/>
    </xf>
    <xf numFmtId="4" fontId="36" fillId="30" borderId="212" applyNumberFormat="0" applyProtection="0">
      <alignment horizontal="left" vertical="center" indent="1"/>
    </xf>
    <xf numFmtId="0" fontId="34" fillId="18" borderId="208" applyNumberFormat="0" applyProtection="0">
      <alignment horizontal="left" vertical="top" indent="1"/>
    </xf>
    <xf numFmtId="4" fontId="40" fillId="29" borderId="212" applyNumberFormat="0" applyProtection="0">
      <alignment horizontal="right" vertical="center"/>
    </xf>
    <xf numFmtId="4" fontId="36" fillId="29" borderId="208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6" fillId="23" borderId="208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4" fontId="34" fillId="29" borderId="212" applyNumberFormat="0" applyProtection="0">
      <alignment horizontal="left" vertical="center" indent="1"/>
    </xf>
    <xf numFmtId="0" fontId="31" fillId="4" borderId="208" applyNumberFormat="0" applyProtection="0">
      <alignment horizontal="left" vertical="top" indent="1"/>
    </xf>
    <xf numFmtId="4" fontId="36" fillId="26" borderId="209" applyNumberFormat="0" applyProtection="0">
      <alignment horizontal="left" vertical="center" indent="1"/>
    </xf>
    <xf numFmtId="0" fontId="31" fillId="26" borderId="212" applyNumberFormat="0" applyProtection="0">
      <alignment horizontal="left" vertical="center" indent="1"/>
    </xf>
    <xf numFmtId="4" fontId="36" fillId="15" borderId="212" applyNumberFormat="0" applyProtection="0">
      <alignment horizontal="right" vertical="center"/>
    </xf>
    <xf numFmtId="4" fontId="40" fillId="26" borderId="208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0" fontId="31" fillId="14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6" fillId="30" borderId="208" applyNumberFormat="0" applyProtection="0">
      <alignment vertical="center"/>
    </xf>
    <xf numFmtId="4" fontId="46" fillId="26" borderId="212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6" fillId="24" borderId="212" applyNumberFormat="0" applyProtection="0">
      <alignment horizontal="right" vertical="center"/>
    </xf>
    <xf numFmtId="4" fontId="34" fillId="18" borderId="208" applyNumberFormat="0" applyProtection="0">
      <alignment horizontal="left" vertical="center" indent="1"/>
    </xf>
    <xf numFmtId="0" fontId="34" fillId="1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0" fontId="31" fillId="8" borderId="212" applyNumberFormat="0" applyProtection="0">
      <alignment horizontal="left" vertical="top" indent="1"/>
    </xf>
    <xf numFmtId="4" fontId="98" fillId="29" borderId="208" applyNumberFormat="0" applyProtection="0">
      <alignment vertical="center"/>
    </xf>
    <xf numFmtId="0" fontId="31" fillId="8" borderId="212" applyNumberFormat="0" applyProtection="0">
      <alignment horizontal="left" vertical="top" indent="1"/>
    </xf>
    <xf numFmtId="4" fontId="34" fillId="11" borderId="209" applyNumberFormat="0" applyProtection="0">
      <alignment horizontal="left" vertical="center" indent="1"/>
    </xf>
    <xf numFmtId="4" fontId="36" fillId="16" borderId="208" applyNumberFormat="0" applyProtection="0">
      <alignment horizontal="right" vertical="center"/>
    </xf>
    <xf numFmtId="4" fontId="98" fillId="29" borderId="212" applyNumberFormat="0" applyProtection="0">
      <alignment vertical="center"/>
    </xf>
    <xf numFmtId="4" fontId="36" fillId="26" borderId="204" applyNumberFormat="0" applyProtection="0">
      <alignment horizontal="left" vertical="center" indent="1"/>
    </xf>
    <xf numFmtId="0" fontId="108" fillId="29" borderId="212" applyNumberFormat="0" applyProtection="0">
      <alignment horizontal="left" vertical="center" indent="1"/>
    </xf>
    <xf numFmtId="0" fontId="42" fillId="13" borderId="208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4" fillId="29" borderId="212" applyNumberFormat="0" applyProtection="0">
      <alignment horizontal="left" vertical="center" indent="1"/>
    </xf>
    <xf numFmtId="4" fontId="36" fillId="15" borderId="212" applyNumberFormat="0" applyProtection="0">
      <alignment horizontal="right" vertical="center"/>
    </xf>
    <xf numFmtId="4" fontId="36" fillId="26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4" fontId="36" fillId="26" borderId="204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46" fillId="26" borderId="212" applyNumberFormat="0" applyProtection="0">
      <alignment horizontal="right" vertical="center"/>
    </xf>
    <xf numFmtId="4" fontId="34" fillId="17" borderId="201" applyNumberFormat="0" applyProtection="0">
      <alignment vertical="center"/>
    </xf>
    <xf numFmtId="4" fontId="35" fillId="18" borderId="201" applyNumberFormat="0" applyProtection="0">
      <alignment vertical="center"/>
    </xf>
    <xf numFmtId="4" fontId="34" fillId="18" borderId="201" applyNumberFormat="0" applyProtection="0">
      <alignment horizontal="left" vertical="center" indent="1"/>
    </xf>
    <xf numFmtId="0" fontId="34" fillId="18" borderId="201" applyNumberFormat="0" applyProtection="0">
      <alignment horizontal="left" vertical="top" indent="1"/>
    </xf>
    <xf numFmtId="4" fontId="36" fillId="15" borderId="201" applyNumberFormat="0" applyProtection="0">
      <alignment horizontal="right" vertical="center"/>
    </xf>
    <xf numFmtId="4" fontId="36" fillId="12" borderId="201" applyNumberFormat="0" applyProtection="0">
      <alignment horizontal="right" vertical="center"/>
    </xf>
    <xf numFmtId="4" fontId="36" fillId="19" borderId="201" applyNumberFormat="0" applyProtection="0">
      <alignment horizontal="right" vertical="center"/>
    </xf>
    <xf numFmtId="4" fontId="36" fillId="20" borderId="201" applyNumberFormat="0" applyProtection="0">
      <alignment horizontal="right" vertical="center"/>
    </xf>
    <xf numFmtId="4" fontId="36" fillId="21" borderId="201" applyNumberFormat="0" applyProtection="0">
      <alignment horizontal="right" vertical="center"/>
    </xf>
    <xf numFmtId="4" fontId="36" fillId="22" borderId="201" applyNumberFormat="0" applyProtection="0">
      <alignment horizontal="right" vertical="center"/>
    </xf>
    <xf numFmtId="4" fontId="36" fillId="16" borderId="201" applyNumberFormat="0" applyProtection="0">
      <alignment horizontal="right" vertical="center"/>
    </xf>
    <xf numFmtId="4" fontId="36" fillId="23" borderId="201" applyNumberFormat="0" applyProtection="0">
      <alignment horizontal="right" vertical="center"/>
    </xf>
    <xf numFmtId="4" fontId="36" fillId="24" borderId="201" applyNumberFormat="0" applyProtection="0">
      <alignment horizontal="right" vertical="center"/>
    </xf>
    <xf numFmtId="4" fontId="34" fillId="25" borderId="200" applyNumberFormat="0" applyProtection="0">
      <alignment horizontal="left" vertical="center" wrapText="1" indent="1"/>
    </xf>
    <xf numFmtId="4" fontId="36" fillId="26" borderId="200" applyNumberFormat="0" applyProtection="0">
      <alignment horizontal="left" vertical="center" indent="1"/>
    </xf>
    <xf numFmtId="4" fontId="36" fillId="11" borderId="201" applyNumberFormat="0" applyProtection="0">
      <alignment horizontal="right" vertical="center"/>
    </xf>
    <xf numFmtId="0" fontId="41" fillId="29" borderId="201" applyNumberFormat="0" applyProtection="0">
      <alignment horizontal="left" vertical="center" indent="1"/>
    </xf>
    <xf numFmtId="0" fontId="31" fillId="27" borderId="201" applyNumberFormat="0" applyProtection="0">
      <alignment horizontal="left" vertical="top" indent="1"/>
    </xf>
    <xf numFmtId="0" fontId="42" fillId="13" borderId="201" applyNumberFormat="0" applyProtection="0">
      <alignment horizontal="left" vertical="center" indent="1"/>
    </xf>
    <xf numFmtId="0" fontId="31" fillId="28" borderId="201" applyNumberFormat="0" applyProtection="0">
      <alignment horizontal="left" vertical="top" indent="1"/>
    </xf>
    <xf numFmtId="0" fontId="45" fillId="26" borderId="201" applyNumberFormat="0" applyProtection="0">
      <alignment horizontal="left" vertical="center" indent="1"/>
    </xf>
    <xf numFmtId="0" fontId="31" fillId="8" borderId="201" applyNumberFormat="0" applyProtection="0">
      <alignment horizontal="left" vertical="top" indent="1"/>
    </xf>
    <xf numFmtId="0" fontId="31" fillId="14" borderId="201" applyNumberFormat="0" applyProtection="0">
      <alignment horizontal="left" vertical="center" indent="1"/>
    </xf>
    <xf numFmtId="0" fontId="31" fillId="4" borderId="201" applyNumberFormat="0" applyProtection="0">
      <alignment horizontal="left" vertical="top" indent="1"/>
    </xf>
    <xf numFmtId="4" fontId="34" fillId="11" borderId="200" applyNumberFormat="0" applyProtection="0">
      <alignment horizontal="left" vertical="center" indent="1"/>
    </xf>
    <xf numFmtId="4" fontId="36" fillId="30" borderId="201" applyNumberFormat="0" applyProtection="0">
      <alignment vertical="center"/>
    </xf>
    <xf numFmtId="4" fontId="39" fillId="30" borderId="201" applyNumberFormat="0" applyProtection="0">
      <alignment vertical="center"/>
    </xf>
    <xf numFmtId="4" fontId="36" fillId="30" borderId="201" applyNumberFormat="0" applyProtection="0">
      <alignment horizontal="left" vertical="center" indent="1"/>
    </xf>
    <xf numFmtId="0" fontId="36" fillId="30" borderId="201" applyNumberFormat="0" applyProtection="0">
      <alignment horizontal="left" vertical="top" indent="1"/>
    </xf>
    <xf numFmtId="4" fontId="36" fillId="26" borderId="201" applyNumberFormat="0" applyProtection="0">
      <alignment horizontal="right" vertical="center"/>
    </xf>
    <xf numFmtId="4" fontId="46" fillId="26" borderId="201" applyNumberFormat="0" applyProtection="0">
      <alignment horizontal="right" vertical="center"/>
    </xf>
    <xf numFmtId="4" fontId="34" fillId="29" borderId="201" applyNumberFormat="0" applyProtection="0">
      <alignment horizontal="left" vertical="center" indent="1"/>
    </xf>
    <xf numFmtId="0" fontId="44" fillId="28" borderId="201" applyNumberFormat="0" applyProtection="0">
      <alignment horizontal="left" vertical="top" indent="1"/>
    </xf>
    <xf numFmtId="4" fontId="40" fillId="26" borderId="201" applyNumberFormat="0" applyProtection="0">
      <alignment horizontal="right" vertical="center"/>
    </xf>
    <xf numFmtId="4" fontId="98" fillId="29" borderId="201" applyNumberFormat="0" applyProtection="0">
      <alignment vertical="center"/>
    </xf>
    <xf numFmtId="4" fontId="34" fillId="25" borderId="200" applyNumberFormat="0" applyProtection="0">
      <alignment horizontal="left" vertical="center" indent="1"/>
    </xf>
    <xf numFmtId="0" fontId="108" fillId="29" borderId="201" applyNumberFormat="0" applyProtection="0">
      <alignment horizontal="left" vertical="center" indent="1"/>
    </xf>
    <xf numFmtId="0" fontId="31" fillId="13" borderId="201" applyNumberFormat="0" applyProtection="0">
      <alignment horizontal="left" vertical="center" indent="1"/>
    </xf>
    <xf numFmtId="0" fontId="31" fillId="26" borderId="201" applyNumberFormat="0" applyProtection="0">
      <alignment horizontal="left" vertical="center" indent="1"/>
    </xf>
    <xf numFmtId="0" fontId="31" fillId="4" borderId="201" applyNumberFormat="0" applyProtection="0">
      <alignment horizontal="left" vertical="center" indent="1"/>
    </xf>
    <xf numFmtId="4" fontId="34" fillId="28" borderId="202" applyNumberFormat="0" applyProtection="0">
      <alignment horizontal="left" vertical="center" wrapText="1" indent="1"/>
    </xf>
    <xf numFmtId="4" fontId="100" fillId="95" borderId="201" applyNumberFormat="0" applyProtection="0">
      <alignment horizontal="right" vertical="center"/>
    </xf>
    <xf numFmtId="4" fontId="46" fillId="13" borderId="201" applyNumberFormat="0" applyProtection="0">
      <alignment horizontal="right" vertical="center"/>
    </xf>
    <xf numFmtId="4" fontId="36" fillId="29" borderId="201" applyNumberFormat="0" applyProtection="0">
      <alignment horizontal="left" vertical="center" indent="1"/>
    </xf>
    <xf numFmtId="0" fontId="44" fillId="28" borderId="203" applyNumberFormat="0" applyProtection="0">
      <alignment horizontal="left" vertical="top" wrapText="1" indent="1"/>
    </xf>
    <xf numFmtId="4" fontId="40" fillId="29" borderId="201" applyNumberFormat="0" applyProtection="0">
      <alignment horizontal="right"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4" fontId="98" fillId="29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4" applyNumberFormat="0" applyProtection="0">
      <alignment horizontal="left" vertical="center" indent="1"/>
    </xf>
    <xf numFmtId="4" fontId="36" fillId="26" borderId="204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11" borderId="205" applyNumberFormat="0" applyProtection="0">
      <alignment horizontal="right" vertical="center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0" fontId="108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28" borderId="206" applyNumberFormat="0" applyProtection="0">
      <alignment horizontal="left" vertical="center" wrapText="1" indent="1"/>
    </xf>
    <xf numFmtId="4" fontId="36" fillId="29" borderId="205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6" fillId="30" borderId="205" applyNumberFormat="0" applyProtection="0">
      <alignment vertical="center"/>
    </xf>
    <xf numFmtId="0" fontId="31" fillId="4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108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4" fillId="28" borderId="206" applyNumberFormat="0" applyProtection="0">
      <alignment horizontal="left" vertical="center" wrapText="1" indent="1"/>
    </xf>
    <xf numFmtId="4" fontId="36" fillId="20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5" borderId="205" applyNumberFormat="0" applyProtection="0">
      <alignment horizontal="right" vertical="center"/>
    </xf>
    <xf numFmtId="0" fontId="34" fillId="18" borderId="205" applyNumberFormat="0" applyProtection="0">
      <alignment horizontal="left" vertical="top" indent="1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205" applyNumberFormat="0" applyProtection="0">
      <alignment vertical="center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17" borderId="214" applyNumberFormat="0" applyProtection="0">
      <alignment vertical="center"/>
    </xf>
    <xf numFmtId="4" fontId="35" fillId="18" borderId="214" applyNumberFormat="0" applyProtection="0">
      <alignment vertical="center"/>
    </xf>
    <xf numFmtId="4" fontId="34" fillId="18" borderId="214" applyNumberFormat="0" applyProtection="0">
      <alignment horizontal="left" vertical="center" indent="1"/>
    </xf>
    <xf numFmtId="0" fontId="34" fillId="18" borderId="214" applyNumberFormat="0" applyProtection="0">
      <alignment horizontal="left" vertical="top" indent="1"/>
    </xf>
    <xf numFmtId="4" fontId="36" fillId="15" borderId="214" applyNumberFormat="0" applyProtection="0">
      <alignment horizontal="right" vertical="center"/>
    </xf>
    <xf numFmtId="4" fontId="36" fillId="12" borderId="214" applyNumberFormat="0" applyProtection="0">
      <alignment horizontal="right" vertical="center"/>
    </xf>
    <xf numFmtId="4" fontId="36" fillId="19" borderId="214" applyNumberFormat="0" applyProtection="0">
      <alignment horizontal="right" vertical="center"/>
    </xf>
    <xf numFmtId="4" fontId="36" fillId="20" borderId="214" applyNumberFormat="0" applyProtection="0">
      <alignment horizontal="right" vertical="center"/>
    </xf>
    <xf numFmtId="4" fontId="36" fillId="21" borderId="214" applyNumberFormat="0" applyProtection="0">
      <alignment horizontal="right" vertical="center"/>
    </xf>
    <xf numFmtId="4" fontId="36" fillId="22" borderId="214" applyNumberFormat="0" applyProtection="0">
      <alignment horizontal="right" vertical="center"/>
    </xf>
    <xf numFmtId="4" fontId="36" fillId="16" borderId="214" applyNumberFormat="0" applyProtection="0">
      <alignment horizontal="right" vertical="center"/>
    </xf>
    <xf numFmtId="4" fontId="36" fillId="23" borderId="214" applyNumberFormat="0" applyProtection="0">
      <alignment horizontal="right" vertical="center"/>
    </xf>
    <xf numFmtId="4" fontId="36" fillId="24" borderId="214" applyNumberFormat="0" applyProtection="0">
      <alignment horizontal="right" vertical="center"/>
    </xf>
    <xf numFmtId="4" fontId="34" fillId="25" borderId="213" applyNumberFormat="0" applyProtection="0">
      <alignment horizontal="left" vertical="center" wrapText="1" indent="1"/>
    </xf>
    <xf numFmtId="4" fontId="36" fillId="26" borderId="213" applyNumberFormat="0" applyProtection="0">
      <alignment horizontal="left" vertical="center" indent="1"/>
    </xf>
    <xf numFmtId="4" fontId="36" fillId="11" borderId="214" applyNumberFormat="0" applyProtection="0">
      <alignment horizontal="right" vertical="center"/>
    </xf>
    <xf numFmtId="0" fontId="41" fillId="29" borderId="214" applyNumberFormat="0" applyProtection="0">
      <alignment horizontal="left" vertical="center" indent="1"/>
    </xf>
    <xf numFmtId="0" fontId="31" fillId="27" borderId="214" applyNumberFormat="0" applyProtection="0">
      <alignment horizontal="left" vertical="top" indent="1"/>
    </xf>
    <xf numFmtId="0" fontId="42" fillId="13" borderId="214" applyNumberFormat="0" applyProtection="0">
      <alignment horizontal="left" vertical="center" indent="1"/>
    </xf>
    <xf numFmtId="0" fontId="31" fillId="28" borderId="214" applyNumberFormat="0" applyProtection="0">
      <alignment horizontal="left" vertical="top" indent="1"/>
    </xf>
    <xf numFmtId="0" fontId="45" fillId="26" borderId="214" applyNumberFormat="0" applyProtection="0">
      <alignment horizontal="left" vertical="center" indent="1"/>
    </xf>
    <xf numFmtId="0" fontId="31" fillId="8" borderId="214" applyNumberFormat="0" applyProtection="0">
      <alignment horizontal="left" vertical="top" indent="1"/>
    </xf>
    <xf numFmtId="0" fontId="31" fillId="14" borderId="214" applyNumberFormat="0" applyProtection="0">
      <alignment horizontal="left" vertical="center" indent="1"/>
    </xf>
    <xf numFmtId="0" fontId="31" fillId="4" borderId="214" applyNumberFormat="0" applyProtection="0">
      <alignment horizontal="left" vertical="top" indent="1"/>
    </xf>
    <xf numFmtId="4" fontId="34" fillId="11" borderId="213" applyNumberFormat="0" applyProtection="0">
      <alignment horizontal="left" vertical="center" indent="1"/>
    </xf>
    <xf numFmtId="4" fontId="36" fillId="30" borderId="214" applyNumberFormat="0" applyProtection="0">
      <alignment vertical="center"/>
    </xf>
    <xf numFmtId="4" fontId="39" fillId="30" borderId="214" applyNumberFormat="0" applyProtection="0">
      <alignment vertical="center"/>
    </xf>
    <xf numFmtId="4" fontId="36" fillId="30" borderId="214" applyNumberFormat="0" applyProtection="0">
      <alignment horizontal="left" vertical="center" indent="1"/>
    </xf>
    <xf numFmtId="0" fontId="36" fillId="30" borderId="214" applyNumberFormat="0" applyProtection="0">
      <alignment horizontal="left" vertical="top" indent="1"/>
    </xf>
    <xf numFmtId="4" fontId="36" fillId="26" borderId="214" applyNumberFormat="0" applyProtection="0">
      <alignment horizontal="right" vertical="center"/>
    </xf>
    <xf numFmtId="4" fontId="46" fillId="26" borderId="214" applyNumberFormat="0" applyProtection="0">
      <alignment horizontal="right" vertical="center"/>
    </xf>
    <xf numFmtId="4" fontId="34" fillId="29" borderId="214" applyNumberFormat="0" applyProtection="0">
      <alignment horizontal="left" vertical="center" indent="1"/>
    </xf>
    <xf numFmtId="0" fontId="44" fillId="28" borderId="214" applyNumberFormat="0" applyProtection="0">
      <alignment horizontal="left" vertical="top" indent="1"/>
    </xf>
    <xf numFmtId="4" fontId="40" fillId="26" borderId="214" applyNumberFormat="0" applyProtection="0">
      <alignment horizontal="right" vertical="center"/>
    </xf>
    <xf numFmtId="4" fontId="98" fillId="29" borderId="214" applyNumberFormat="0" applyProtection="0">
      <alignment vertical="center"/>
    </xf>
    <xf numFmtId="4" fontId="34" fillId="25" borderId="213" applyNumberFormat="0" applyProtection="0">
      <alignment horizontal="left" vertical="center" indent="1"/>
    </xf>
    <xf numFmtId="0" fontId="108" fillId="29" borderId="214" applyNumberFormat="0" applyProtection="0">
      <alignment horizontal="left" vertical="center" indent="1"/>
    </xf>
    <xf numFmtId="0" fontId="31" fillId="13" borderId="214" applyNumberFormat="0" applyProtection="0">
      <alignment horizontal="left" vertical="center" indent="1"/>
    </xf>
    <xf numFmtId="0" fontId="31" fillId="26" borderId="214" applyNumberFormat="0" applyProtection="0">
      <alignment horizontal="left" vertical="center" indent="1"/>
    </xf>
    <xf numFmtId="0" fontId="31" fillId="4" borderId="214" applyNumberFormat="0" applyProtection="0">
      <alignment horizontal="left" vertical="center" indent="1"/>
    </xf>
    <xf numFmtId="4" fontId="34" fillId="28" borderId="215" applyNumberFormat="0" applyProtection="0">
      <alignment horizontal="left" vertical="center" wrapText="1" indent="1"/>
    </xf>
    <xf numFmtId="4" fontId="100" fillId="95" borderId="214" applyNumberFormat="0" applyProtection="0">
      <alignment horizontal="right" vertical="center"/>
    </xf>
    <xf numFmtId="4" fontId="46" fillId="13" borderId="214" applyNumberFormat="0" applyProtection="0">
      <alignment horizontal="right" vertical="center"/>
    </xf>
    <xf numFmtId="4" fontId="36" fillId="29" borderId="214" applyNumberFormat="0" applyProtection="0">
      <alignment horizontal="left" vertical="center" indent="1"/>
    </xf>
    <xf numFmtId="0" fontId="44" fillId="28" borderId="216" applyNumberFormat="0" applyProtection="0">
      <alignment horizontal="left" vertical="top" wrapText="1" indent="1"/>
    </xf>
    <xf numFmtId="4" fontId="40" fillId="29" borderId="214" applyNumberFormat="0" applyProtection="0">
      <alignment horizontal="right" vertical="center"/>
    </xf>
    <xf numFmtId="4" fontId="39" fillId="30" borderId="218" applyNumberFormat="0" applyProtection="0">
      <alignment vertical="center"/>
    </xf>
    <xf numFmtId="4" fontId="36" fillId="30" borderId="218" applyNumberFormat="0" applyProtection="0">
      <alignment horizontal="left" vertical="center" indent="1"/>
    </xf>
    <xf numFmtId="4" fontId="98" fillId="29" borderId="218" applyNumberFormat="0" applyProtection="0">
      <alignment vertical="center"/>
    </xf>
    <xf numFmtId="4" fontId="35" fillId="18" borderId="218" applyNumberFormat="0" applyProtection="0">
      <alignment vertical="center"/>
    </xf>
    <xf numFmtId="4" fontId="34" fillId="18" borderId="218" applyNumberFormat="0" applyProtection="0">
      <alignment horizontal="left" vertical="center" indent="1"/>
    </xf>
    <xf numFmtId="0" fontId="34" fillId="18" borderId="218" applyNumberFormat="0" applyProtection="0">
      <alignment horizontal="left" vertical="top" indent="1"/>
    </xf>
    <xf numFmtId="4" fontId="36" fillId="15" borderId="218" applyNumberFormat="0" applyProtection="0">
      <alignment horizontal="right" vertical="center"/>
    </xf>
    <xf numFmtId="4" fontId="36" fillId="12" borderId="218" applyNumberFormat="0" applyProtection="0">
      <alignment horizontal="right" vertical="center"/>
    </xf>
    <xf numFmtId="4" fontId="36" fillId="19" borderId="218" applyNumberFormat="0" applyProtection="0">
      <alignment horizontal="right" vertical="center"/>
    </xf>
    <xf numFmtId="4" fontId="36" fillId="20" borderId="218" applyNumberFormat="0" applyProtection="0">
      <alignment horizontal="right" vertical="center"/>
    </xf>
    <xf numFmtId="4" fontId="36" fillId="21" borderId="218" applyNumberFormat="0" applyProtection="0">
      <alignment horizontal="right" vertical="center"/>
    </xf>
    <xf numFmtId="4" fontId="36" fillId="22" borderId="218" applyNumberFormat="0" applyProtection="0">
      <alignment horizontal="right" vertical="center"/>
    </xf>
    <xf numFmtId="4" fontId="36" fillId="16" borderId="218" applyNumberFormat="0" applyProtection="0">
      <alignment horizontal="right" vertical="center"/>
    </xf>
    <xf numFmtId="4" fontId="36" fillId="23" borderId="218" applyNumberFormat="0" applyProtection="0">
      <alignment horizontal="right" vertical="center"/>
    </xf>
    <xf numFmtId="4" fontId="36" fillId="24" borderId="218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6" fillId="26" borderId="217" applyNumberFormat="0" applyProtection="0">
      <alignment horizontal="left" vertical="center" indent="1"/>
    </xf>
    <xf numFmtId="0" fontId="36" fillId="30" borderId="218" applyNumberFormat="0" applyProtection="0">
      <alignment horizontal="left" vertical="top" indent="1"/>
    </xf>
    <xf numFmtId="4" fontId="36" fillId="11" borderId="218" applyNumberFormat="0" applyProtection="0">
      <alignment horizontal="right" vertical="center"/>
    </xf>
    <xf numFmtId="4" fontId="100" fillId="95" borderId="218" applyNumberFormat="0" applyProtection="0">
      <alignment horizontal="right" vertical="center"/>
    </xf>
    <xf numFmtId="4" fontId="46" fillId="13" borderId="218" applyNumberFormat="0" applyProtection="0">
      <alignment horizontal="right" vertical="center"/>
    </xf>
    <xf numFmtId="0" fontId="108" fillId="29" borderId="218" applyNumberFormat="0" applyProtection="0">
      <alignment horizontal="left" vertical="center" indent="1"/>
    </xf>
    <xf numFmtId="0" fontId="31" fillId="27" borderId="218" applyNumberFormat="0" applyProtection="0">
      <alignment horizontal="left" vertical="top" indent="1"/>
    </xf>
    <xf numFmtId="0" fontId="31" fillId="13" borderId="218" applyNumberFormat="0" applyProtection="0">
      <alignment horizontal="left" vertical="center" indent="1"/>
    </xf>
    <xf numFmtId="0" fontId="31" fillId="28" borderId="218" applyNumberFormat="0" applyProtection="0">
      <alignment horizontal="left" vertical="top" indent="1"/>
    </xf>
    <xf numFmtId="0" fontId="31" fillId="26" borderId="218" applyNumberFormat="0" applyProtection="0">
      <alignment horizontal="left" vertical="center" indent="1"/>
    </xf>
    <xf numFmtId="0" fontId="31" fillId="8" borderId="218" applyNumberFormat="0" applyProtection="0">
      <alignment horizontal="left" vertical="top" indent="1"/>
    </xf>
    <xf numFmtId="0" fontId="31" fillId="4" borderId="218" applyNumberFormat="0" applyProtection="0">
      <alignment horizontal="left" vertical="center" indent="1"/>
    </xf>
    <xf numFmtId="0" fontId="31" fillId="4" borderId="218" applyNumberFormat="0" applyProtection="0">
      <alignment horizontal="left" vertical="top" indent="1"/>
    </xf>
    <xf numFmtId="4" fontId="34" fillId="28" borderId="219" applyNumberFormat="0" applyProtection="0">
      <alignment horizontal="left" vertical="center" wrapText="1" indent="1"/>
    </xf>
    <xf numFmtId="4" fontId="36" fillId="29" borderId="218" applyNumberFormat="0" applyProtection="0">
      <alignment horizontal="left" vertical="center" indent="1"/>
    </xf>
    <xf numFmtId="4" fontId="36" fillId="30" borderId="218" applyNumberFormat="0" applyProtection="0">
      <alignment vertical="center"/>
    </xf>
    <xf numFmtId="4" fontId="39" fillId="30" borderId="218" applyNumberFormat="0" applyProtection="0">
      <alignment vertical="center"/>
    </xf>
    <xf numFmtId="4" fontId="36" fillId="30" borderId="218" applyNumberFormat="0" applyProtection="0">
      <alignment horizontal="left" vertical="center" indent="1"/>
    </xf>
    <xf numFmtId="0" fontId="36" fillId="30" borderId="218" applyNumberFormat="0" applyProtection="0">
      <alignment horizontal="left" vertical="top" indent="1"/>
    </xf>
    <xf numFmtId="4" fontId="100" fillId="95" borderId="218" applyNumberFormat="0" applyProtection="0">
      <alignment horizontal="right" vertical="center"/>
    </xf>
    <xf numFmtId="4" fontId="46" fillId="13" borderId="218" applyNumberFormat="0" applyProtection="0">
      <alignment horizontal="right" vertical="center"/>
    </xf>
    <xf numFmtId="4" fontId="36" fillId="29" borderId="218" applyNumberFormat="0" applyProtection="0">
      <alignment horizontal="left" vertical="center" indent="1"/>
    </xf>
    <xf numFmtId="0" fontId="44" fillId="28" borderId="220" applyNumberFormat="0" applyProtection="0">
      <alignment horizontal="left" vertical="top" wrapText="1" indent="1"/>
    </xf>
    <xf numFmtId="4" fontId="40" fillId="29" borderId="218" applyNumberFormat="0" applyProtection="0">
      <alignment horizontal="right" vertical="center"/>
    </xf>
    <xf numFmtId="4" fontId="36" fillId="30" borderId="218" applyNumberFormat="0" applyProtection="0">
      <alignment vertical="center"/>
    </xf>
    <xf numFmtId="0" fontId="31" fillId="4" borderId="218" applyNumberFormat="0" applyProtection="0">
      <alignment horizontal="left" vertical="top" indent="1"/>
    </xf>
    <xf numFmtId="0" fontId="31" fillId="4" borderId="218" applyNumberFormat="0" applyProtection="0">
      <alignment horizontal="left" vertical="center" indent="1"/>
    </xf>
    <xf numFmtId="0" fontId="31" fillId="8" borderId="218" applyNumberFormat="0" applyProtection="0">
      <alignment horizontal="left" vertical="top" indent="1"/>
    </xf>
    <xf numFmtId="0" fontId="31" fillId="26" borderId="218" applyNumberFormat="0" applyProtection="0">
      <alignment horizontal="left" vertical="center" indent="1"/>
    </xf>
    <xf numFmtId="0" fontId="31" fillId="28" borderId="218" applyNumberFormat="0" applyProtection="0">
      <alignment horizontal="left" vertical="top" indent="1"/>
    </xf>
    <xf numFmtId="0" fontId="31" fillId="13" borderId="218" applyNumberFormat="0" applyProtection="0">
      <alignment horizontal="left" vertical="center" indent="1"/>
    </xf>
    <xf numFmtId="0" fontId="31" fillId="27" borderId="218" applyNumberFormat="0" applyProtection="0">
      <alignment horizontal="left" vertical="top" indent="1"/>
    </xf>
    <xf numFmtId="0" fontId="108" fillId="29" borderId="218" applyNumberFormat="0" applyProtection="0">
      <alignment horizontal="left" vertical="center" indent="1"/>
    </xf>
    <xf numFmtId="4" fontId="36" fillId="11" borderId="218" applyNumberFormat="0" applyProtection="0">
      <alignment horizontal="right" vertical="center"/>
    </xf>
    <xf numFmtId="4" fontId="36" fillId="24" borderId="218" applyNumberFormat="0" applyProtection="0">
      <alignment horizontal="right" vertical="center"/>
    </xf>
    <xf numFmtId="4" fontId="36" fillId="23" borderId="218" applyNumberFormat="0" applyProtection="0">
      <alignment horizontal="right" vertical="center"/>
    </xf>
    <xf numFmtId="4" fontId="36" fillId="16" borderId="218" applyNumberFormat="0" applyProtection="0">
      <alignment horizontal="right" vertical="center"/>
    </xf>
    <xf numFmtId="4" fontId="36" fillId="22" borderId="218" applyNumberFormat="0" applyProtection="0">
      <alignment horizontal="right" vertical="center"/>
    </xf>
    <xf numFmtId="4" fontId="36" fillId="21" borderId="218" applyNumberFormat="0" applyProtection="0">
      <alignment horizontal="right" vertical="center"/>
    </xf>
    <xf numFmtId="4" fontId="34" fillId="28" borderId="219" applyNumberFormat="0" applyProtection="0">
      <alignment horizontal="left" vertical="center" wrapText="1" indent="1"/>
    </xf>
    <xf numFmtId="4" fontId="36" fillId="20" borderId="218" applyNumberFormat="0" applyProtection="0">
      <alignment horizontal="right" vertical="center"/>
    </xf>
    <xf numFmtId="4" fontId="36" fillId="19" borderId="218" applyNumberFormat="0" applyProtection="0">
      <alignment horizontal="right" vertical="center"/>
    </xf>
    <xf numFmtId="4" fontId="36" fillId="12" borderId="218" applyNumberFormat="0" applyProtection="0">
      <alignment horizontal="right" vertical="center"/>
    </xf>
    <xf numFmtId="4" fontId="36" fillId="15" borderId="218" applyNumberFormat="0" applyProtection="0">
      <alignment horizontal="right" vertical="center"/>
    </xf>
    <xf numFmtId="0" fontId="34" fillId="18" borderId="218" applyNumberFormat="0" applyProtection="0">
      <alignment horizontal="left" vertical="top" indent="1"/>
    </xf>
    <xf numFmtId="4" fontId="34" fillId="18" borderId="218" applyNumberFormat="0" applyProtection="0">
      <alignment horizontal="left" vertical="center" indent="1"/>
    </xf>
    <xf numFmtId="4" fontId="35" fillId="18" borderId="218" applyNumberFormat="0" applyProtection="0">
      <alignment vertical="center"/>
    </xf>
    <xf numFmtId="4" fontId="98" fillId="29" borderId="218" applyNumberFormat="0" applyProtection="0">
      <alignment vertical="center"/>
    </xf>
    <xf numFmtId="0" fontId="44" fillId="28" borderId="220" applyNumberFormat="0" applyProtection="0">
      <alignment horizontal="left" vertical="top" wrapText="1" indent="1"/>
    </xf>
    <xf numFmtId="4" fontId="40" fillId="29" borderId="218" applyNumberFormat="0" applyProtection="0">
      <alignment horizontal="right" vertical="center"/>
    </xf>
  </cellStyleXfs>
  <cellXfs count="346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169" fontId="26" fillId="0" borderId="0" xfId="0" applyNumberFormat="1" applyFont="1"/>
    <xf numFmtId="172" fontId="26" fillId="0" borderId="0" xfId="0" applyNumberFormat="1" applyFont="1"/>
    <xf numFmtId="171" fontId="26" fillId="0" borderId="0" xfId="0" applyNumberFormat="1" applyFont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221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65" fontId="27" fillId="0" borderId="39" xfId="0" applyNumberFormat="1" applyFont="1" applyFill="1" applyBorder="1" applyAlignment="1">
      <alignment horizontal="center" vertical="center"/>
    </xf>
    <xf numFmtId="169" fontId="29" fillId="10" borderId="222" xfId="0" applyNumberFormat="1" applyFont="1" applyFill="1" applyBorder="1" applyAlignment="1">
      <alignment horizontal="center" vertical="center"/>
    </xf>
    <xf numFmtId="169" fontId="29" fillId="10" borderId="28" xfId="0" applyNumberFormat="1" applyFont="1" applyFill="1" applyBorder="1" applyAlignment="1">
      <alignment horizontal="center" vertical="center"/>
    </xf>
    <xf numFmtId="169" fontId="29" fillId="10" borderId="35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4" fontId="140" fillId="0" borderId="12" xfId="0" applyNumberFormat="1" applyFont="1" applyFill="1" applyBorder="1" applyAlignment="1">
      <alignment horizontal="center" vertical="center"/>
    </xf>
    <xf numFmtId="173" fontId="139" fillId="0" borderId="221" xfId="0" applyNumberFormat="1" applyFont="1" applyFill="1" applyBorder="1" applyAlignment="1">
      <alignment horizontal="center" vertical="center"/>
    </xf>
    <xf numFmtId="173" fontId="140" fillId="0" borderId="221" xfId="0" applyNumberFormat="1" applyFont="1" applyFill="1" applyBorder="1" applyAlignment="1">
      <alignment horizontal="center" vertical="center"/>
    </xf>
    <xf numFmtId="179" fontId="140" fillId="0" borderId="221" xfId="0" applyNumberFormat="1" applyFont="1" applyFill="1" applyBorder="1" applyAlignment="1">
      <alignment horizontal="center" vertical="center"/>
    </xf>
    <xf numFmtId="165" fontId="2" fillId="0" borderId="222" xfId="0" applyNumberFormat="1" applyFont="1" applyFill="1" applyBorder="1" applyAlignment="1">
      <alignment horizontal="center" vertical="center"/>
    </xf>
    <xf numFmtId="165" fontId="1" fillId="0" borderId="28" xfId="0" applyNumberFormat="1" applyFont="1" applyFill="1" applyBorder="1" applyAlignment="1">
      <alignment horizontal="center" vertical="center"/>
    </xf>
    <xf numFmtId="165" fontId="139" fillId="0" borderId="90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165" fontId="140" fillId="0" borderId="224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165" fontId="139" fillId="0" borderId="127" xfId="0" applyNumberFormat="1" applyFont="1" applyFill="1" applyBorder="1" applyAlignment="1">
      <alignment horizontal="center" vertical="center"/>
    </xf>
    <xf numFmtId="165" fontId="140" fillId="0" borderId="127" xfId="0" applyNumberFormat="1" applyFont="1" applyFill="1" applyBorder="1" applyAlignment="1">
      <alignment horizontal="center" vertical="center"/>
    </xf>
    <xf numFmtId="169" fontId="29" fillId="10" borderId="48" xfId="0" applyNumberFormat="1" applyFont="1" applyFill="1" applyBorder="1" applyAlignment="1">
      <alignment horizontal="center" vertical="center"/>
    </xf>
    <xf numFmtId="173" fontId="140" fillId="0" borderId="127" xfId="0" applyNumberFormat="1" applyFont="1" applyFill="1" applyBorder="1" applyAlignment="1">
      <alignment horizontal="center" vertical="center"/>
    </xf>
    <xf numFmtId="179" fontId="140" fillId="0" borderId="127" xfId="0" applyNumberFormat="1" applyFont="1" applyFill="1" applyBorder="1" applyAlignment="1">
      <alignment horizontal="center" vertical="center"/>
    </xf>
    <xf numFmtId="1" fontId="30" fillId="9" borderId="227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7" fillId="0" borderId="18" xfId="0" applyFont="1" applyFill="1" applyBorder="1" applyAlignment="1">
      <alignment horizontal="left" vertical="center"/>
    </xf>
    <xf numFmtId="0" fontId="30" fillId="9" borderId="87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26" fillId="0" borderId="223" xfId="0" applyFont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223" xfId="0" applyFont="1" applyFill="1" applyBorder="1" applyAlignment="1">
      <alignment horizontal="left" vertical="center" wrapText="1" indent="2"/>
    </xf>
    <xf numFmtId="165" fontId="139" fillId="0" borderId="225" xfId="0" applyNumberFormat="1" applyFont="1" applyFill="1" applyBorder="1" applyAlignment="1">
      <alignment horizontal="center" vertical="center"/>
    </xf>
    <xf numFmtId="165" fontId="139" fillId="0" borderId="226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left" vertical="center" wrapText="1"/>
    </xf>
    <xf numFmtId="0" fontId="26" fillId="0" borderId="223" xfId="0" applyFont="1" applyFill="1" applyBorder="1" applyAlignment="1">
      <alignment horizontal="left" vertical="center" wrapText="1"/>
    </xf>
    <xf numFmtId="0" fontId="27" fillId="0" borderId="18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 indent="2"/>
    </xf>
    <xf numFmtId="0" fontId="28" fillId="0" borderId="223" xfId="0" applyFont="1" applyBorder="1" applyAlignment="1">
      <alignment horizontal="left" vertical="center" wrapText="1" indent="2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00FF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9" t="s">
        <v>69</v>
      </c>
      <c r="C2" s="260"/>
      <c r="D2" s="260"/>
      <c r="E2" s="260"/>
      <c r="F2" s="260"/>
      <c r="G2" s="260"/>
      <c r="H2" s="261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6" t="s">
        <v>54</v>
      </c>
      <c r="C4" s="107" t="s">
        <v>55</v>
      </c>
      <c r="D4" s="262" t="s">
        <v>56</v>
      </c>
      <c r="E4" s="263"/>
      <c r="F4" s="264" t="s">
        <v>56</v>
      </c>
      <c r="G4" s="265"/>
      <c r="H4" s="108" t="s">
        <v>1</v>
      </c>
      <c r="I4" s="110" t="s">
        <v>57</v>
      </c>
      <c r="J4" s="109" t="s">
        <v>58</v>
      </c>
    </row>
    <row r="5" spans="1:10" ht="25.5" x14ac:dyDescent="0.2">
      <c r="B5" s="257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7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8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8">
        <f>'VP1-12-2004'!$D$15</f>
        <v>101.53773544799523</v>
      </c>
      <c r="E9" s="249"/>
      <c r="F9" s="242">
        <f>'VP1-12-2004'!$G$15</f>
        <v>99.657290188466447</v>
      </c>
      <c r="G9" s="243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50">
        <f>'VP1-12-2004'!$D$16</f>
        <v>100.72240213485169</v>
      </c>
      <c r="E10" s="251"/>
      <c r="F10" s="244">
        <f>'VP1-12-2004'!$G$16</f>
        <v>98.343980009770206</v>
      </c>
      <c r="G10" s="245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4">
        <f>'VP1-12-2004'!D19/1000</f>
        <v>13173239.632280001</v>
      </c>
      <c r="E11" s="255"/>
      <c r="F11" s="246">
        <f>'VP1-12-2004'!G19/1000</f>
        <v>13765180.95201</v>
      </c>
      <c r="G11" s="247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8">
        <f>'VP2-12-2004'!$D$15</f>
        <v>100.68604838597996</v>
      </c>
      <c r="E12" s="249"/>
      <c r="F12" s="242">
        <f>'VP2-12-2004'!$G$15</f>
        <v>101.77044282341303</v>
      </c>
      <c r="G12" s="243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50">
        <f>'VP2-12-2004'!$D$16</f>
        <v>101.08825042053712</v>
      </c>
      <c r="E13" s="251"/>
      <c r="F13" s="244">
        <f>'VP2-12-2004'!$G$16</f>
        <v>101.50560563888644</v>
      </c>
      <c r="G13" s="245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4">
        <f>'VP2-12-2004'!D19/1000</f>
        <v>5088199.3229700001</v>
      </c>
      <c r="E14" s="255"/>
      <c r="F14" s="246">
        <f>'VP2-12-2004'!G19/1000</f>
        <v>5370407.1195400003</v>
      </c>
      <c r="G14" s="247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8">
        <f>'VP3-12-2004'!$D$15</f>
        <v>100.26390173340003</v>
      </c>
      <c r="E15" s="249"/>
      <c r="F15" s="242">
        <f>'VP3-12-2004'!$G$15</f>
        <v>100.64697501500532</v>
      </c>
      <c r="G15" s="243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50">
        <f>'VP3-12-2004'!$D$16</f>
        <v>100.04737249043454</v>
      </c>
      <c r="E16" s="251"/>
      <c r="F16" s="244">
        <f>'VP3-12-2004'!$G$16</f>
        <v>100.12081511162991</v>
      </c>
      <c r="G16" s="245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4">
        <f>'VP3-12-2004'!D19/1000</f>
        <v>1458592.2789</v>
      </c>
      <c r="E17" s="255"/>
      <c r="F17" s="246">
        <f>'VP3-12-2004'!G19/1000</f>
        <v>1459168.5999499999</v>
      </c>
      <c r="G17" s="247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8">
        <f>'VP4-12-2004'!$D$15</f>
        <v>100.19256408587829</v>
      </c>
      <c r="E18" s="249"/>
      <c r="F18" s="242">
        <f>'VP4-12-2004'!$G$15</f>
        <v>101.39788092317544</v>
      </c>
      <c r="G18" s="243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50">
        <f>'VP4-12-2004'!$D$16</f>
        <v>100.23644457019532</v>
      </c>
      <c r="E19" s="251"/>
      <c r="F19" s="244">
        <f>'VP4-12-2004'!$G$16</f>
        <v>101.00307316139987</v>
      </c>
      <c r="G19" s="245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4">
        <f>'VP4-12-2004'!D19/1000</f>
        <v>3733660.3066400001</v>
      </c>
      <c r="E20" s="255"/>
      <c r="F20" s="246">
        <f>'VP4-12-2004'!G19/1000</f>
        <v>3803451.3170500002</v>
      </c>
      <c r="G20" s="247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8">
        <f>'VP5-12-2004'!$D$15</f>
        <v>99.731359289452513</v>
      </c>
      <c r="E21" s="249"/>
      <c r="F21" s="242">
        <f>'VP5-12-2004'!G15</f>
        <v>101.21132664279</v>
      </c>
      <c r="G21" s="243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50">
        <f>'VP5-12-2004'!$D$16</f>
        <v>99.879063701702435</v>
      </c>
      <c r="E22" s="251"/>
      <c r="F22" s="244">
        <f>'VP5-12-2004'!$G$16</f>
        <v>98.757165244102112</v>
      </c>
      <c r="G22" s="245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4">
        <f>'VP5-12-2004'!D19/1000</f>
        <v>7828334.5015200004</v>
      </c>
      <c r="E23" s="255"/>
      <c r="F23" s="246">
        <f>'VP5-12-2004'!G19/1000</f>
        <v>7836025.6589200003</v>
      </c>
      <c r="G23" s="247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8">
        <f>'VP6-12-2004'!$D$15</f>
        <v>100.51880897506453</v>
      </c>
      <c r="E24" s="249"/>
      <c r="F24" s="242">
        <f>'VP6-12-2004'!$G$15</f>
        <v>100.89596650823619</v>
      </c>
      <c r="G24" s="243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50">
        <f>'VP6-12-2004'!$D$16</f>
        <v>99.792231579560166</v>
      </c>
      <c r="E25" s="251"/>
      <c r="F25" s="244">
        <f>'VP6-12-2004'!$G$16</f>
        <v>99.359180288326684</v>
      </c>
      <c r="G25" s="245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4">
        <f>'VP6-12-2004'!D19/1000</f>
        <v>5765349.5437000003</v>
      </c>
      <c r="E26" s="255"/>
      <c r="F26" s="246">
        <f>'VP6-12-2004'!G19/1000</f>
        <v>5713029.9496099995</v>
      </c>
      <c r="G26" s="247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8">
        <f>'VP7-12-2004'!$D$15</f>
        <v>100.10905574558242</v>
      </c>
      <c r="E27" s="249"/>
      <c r="F27" s="242">
        <f>'VP7-12-2004'!G15</f>
        <v>101.02417229770346</v>
      </c>
      <c r="G27" s="243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50">
        <f>'VP7-12-2004'!$D$16</f>
        <v>100.82050844561037</v>
      </c>
      <c r="E28" s="251"/>
      <c r="F28" s="244">
        <f>'VP7-12-2004'!$G$16</f>
        <v>99.500339187443927</v>
      </c>
      <c r="G28" s="245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4">
        <f>'VP7-12-2004'!D19/1000</f>
        <v>12251540.017729999</v>
      </c>
      <c r="E29" s="255"/>
      <c r="F29" s="246">
        <f>'VP7-12-2004'!G19/1000</f>
        <v>12755936.986479999</v>
      </c>
      <c r="G29" s="247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8">
        <f>'VP8-12-2004'!$D$15</f>
        <v>101.28611372437626</v>
      </c>
      <c r="E30" s="249"/>
      <c r="F30" s="242">
        <f>'VP8-12-2004'!$G$15</f>
        <v>101.21625072591472</v>
      </c>
      <c r="G30" s="243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50">
        <f>'VP8-12-2004'!$D$16</f>
        <v>101.38911801926575</v>
      </c>
      <c r="E31" s="251"/>
      <c r="F31" s="244">
        <f>'VP8-12-2004'!$G$16</f>
        <v>98.95439908403354</v>
      </c>
      <c r="G31" s="245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2">
        <f>'VP8-12-2004'!D19/1000</f>
        <v>12678257.7534</v>
      </c>
      <c r="E32" s="253"/>
      <c r="F32" s="240">
        <f>'VP8-12-2004'!G19/1000</f>
        <v>13050526.016690001</v>
      </c>
      <c r="G32" s="241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showGridLines="0" tabSelected="1" view="pageLayout" zoomScaleNormal="85" workbookViewId="0">
      <selection activeCell="D18" sqref="D18"/>
    </sheetView>
  </sheetViews>
  <sheetFormatPr defaultColWidth="9.140625" defaultRowHeight="12.75" x14ac:dyDescent="0.2"/>
  <cols>
    <col min="1" max="1" width="10.140625" style="195" customWidth="1"/>
    <col min="2" max="2" width="61.5703125" style="184" customWidth="1"/>
    <col min="3" max="4" width="15" style="195" customWidth="1"/>
    <col min="5" max="5" width="15" style="196" customWidth="1"/>
    <col min="6" max="6" width="13.5703125" style="195" customWidth="1"/>
    <col min="7" max="7" width="37.42578125" style="196" customWidth="1"/>
    <col min="8" max="8" width="38.28515625" style="195" customWidth="1"/>
    <col min="9" max="9" width="27.42578125" style="195" customWidth="1"/>
    <col min="10" max="10" width="19.7109375" style="195" customWidth="1"/>
    <col min="11" max="11" width="33.28515625" style="195" bestFit="1" customWidth="1"/>
    <col min="12" max="16384" width="9.140625" style="195"/>
  </cols>
  <sheetData>
    <row r="1" spans="1:12" ht="9" customHeight="1" x14ac:dyDescent="0.2">
      <c r="F1"/>
      <c r="G1"/>
      <c r="H1"/>
      <c r="I1"/>
      <c r="J1"/>
      <c r="K1"/>
    </row>
    <row r="2" spans="1:12" ht="26.25" customHeight="1" thickBot="1" x14ac:dyDescent="0.25">
      <c r="A2" s="330" t="s">
        <v>113</v>
      </c>
      <c r="B2" s="330"/>
      <c r="C2" s="330"/>
      <c r="D2" s="330"/>
      <c r="E2" s="330"/>
      <c r="F2"/>
      <c r="G2"/>
      <c r="H2"/>
      <c r="I2"/>
      <c r="J2"/>
      <c r="K2"/>
    </row>
    <row r="3" spans="1:12" ht="24.75" customHeight="1" x14ac:dyDescent="0.2">
      <c r="A3" s="313" t="s">
        <v>99</v>
      </c>
      <c r="B3" s="314"/>
      <c r="C3" s="189">
        <v>2022</v>
      </c>
      <c r="D3" s="189">
        <v>2023</v>
      </c>
      <c r="E3" s="239">
        <v>2024</v>
      </c>
      <c r="F3"/>
      <c r="G3"/>
      <c r="H3"/>
      <c r="I3"/>
      <c r="J3"/>
      <c r="K3"/>
    </row>
    <row r="4" spans="1:12" ht="28.5" customHeight="1" x14ac:dyDescent="0.2">
      <c r="A4" s="321" t="s">
        <v>117</v>
      </c>
      <c r="B4" s="322"/>
      <c r="C4" s="219">
        <v>271.21550222510001</v>
      </c>
      <c r="D4" s="234">
        <v>297.02945972509002</v>
      </c>
      <c r="E4" s="225">
        <v>319.68936858217</v>
      </c>
      <c r="F4"/>
      <c r="G4" s="213"/>
      <c r="H4"/>
      <c r="I4"/>
      <c r="J4"/>
      <c r="K4"/>
    </row>
    <row r="5" spans="1:12" ht="10.5" customHeight="1" x14ac:dyDescent="0.2">
      <c r="A5" s="323" t="s">
        <v>107</v>
      </c>
      <c r="B5" s="324"/>
      <c r="C5" s="325"/>
      <c r="D5" s="326"/>
      <c r="E5" s="327"/>
      <c r="F5"/>
      <c r="G5"/>
      <c r="H5"/>
      <c r="I5"/>
      <c r="J5"/>
      <c r="K5"/>
    </row>
    <row r="6" spans="1:12" ht="32.25" customHeight="1" x14ac:dyDescent="0.2">
      <c r="A6" s="323" t="s">
        <v>118</v>
      </c>
      <c r="B6" s="324"/>
      <c r="C6" s="235">
        <v>271.0602336485</v>
      </c>
      <c r="D6" s="235">
        <v>296.86180446167998</v>
      </c>
      <c r="E6" s="226">
        <v>319.50988370453996</v>
      </c>
      <c r="F6"/>
      <c r="G6" s="213"/>
      <c r="H6" s="200"/>
      <c r="I6"/>
      <c r="J6"/>
      <c r="K6"/>
    </row>
    <row r="7" spans="1:12" ht="30.75" customHeight="1" x14ac:dyDescent="0.2">
      <c r="A7" s="323" t="s">
        <v>119</v>
      </c>
      <c r="B7" s="324"/>
      <c r="C7" s="224">
        <v>0.15526857660000001</v>
      </c>
      <c r="D7" s="224">
        <v>0.16765526341</v>
      </c>
      <c r="E7" s="227">
        <v>0.17948487762999998</v>
      </c>
      <c r="F7"/>
      <c r="G7" s="200"/>
      <c r="H7" s="200"/>
      <c r="I7"/>
      <c r="J7"/>
      <c r="K7"/>
    </row>
    <row r="8" spans="1:12" ht="28.5" customHeight="1" x14ac:dyDescent="0.2">
      <c r="A8" s="321" t="s">
        <v>120</v>
      </c>
      <c r="B8" s="322"/>
      <c r="C8" s="234">
        <v>-279.28937547274001</v>
      </c>
      <c r="D8" s="234">
        <v>-334.61272049786999</v>
      </c>
      <c r="E8" s="233">
        <v>-348.88324878711001</v>
      </c>
      <c r="F8" s="206"/>
      <c r="G8" s="207"/>
      <c r="H8" s="201"/>
      <c r="I8" s="201"/>
      <c r="J8"/>
      <c r="K8"/>
      <c r="L8" s="196"/>
    </row>
    <row r="9" spans="1:12" ht="28.5" customHeight="1" x14ac:dyDescent="0.2">
      <c r="A9" s="331" t="s">
        <v>108</v>
      </c>
      <c r="B9" s="332"/>
      <c r="C9" s="235">
        <v>-4.3388538939999997</v>
      </c>
      <c r="D9" s="235">
        <v>-4.548562703</v>
      </c>
      <c r="E9" s="232">
        <v>-3.103085165</v>
      </c>
      <c r="F9" s="208"/>
      <c r="G9" s="209"/>
      <c r="H9" s="201"/>
      <c r="I9" s="201"/>
      <c r="J9"/>
      <c r="K9"/>
      <c r="L9" s="196"/>
    </row>
    <row r="10" spans="1:12" ht="24.75" customHeight="1" thickBot="1" x14ac:dyDescent="0.25">
      <c r="A10" s="319" t="s">
        <v>110</v>
      </c>
      <c r="B10" s="320"/>
      <c r="C10" s="236">
        <f>C4+C8</f>
        <v>-8.0738732476399946</v>
      </c>
      <c r="D10" s="221">
        <f>D4+D8</f>
        <v>-37.583260772779965</v>
      </c>
      <c r="E10" s="220">
        <f>E4+E8</f>
        <v>-29.193880204940001</v>
      </c>
      <c r="F10" s="206"/>
      <c r="G10" s="210"/>
      <c r="H10" s="200"/>
      <c r="I10"/>
      <c r="J10"/>
      <c r="K10"/>
      <c r="L10" s="196"/>
    </row>
    <row r="11" spans="1:12" ht="18" customHeight="1" x14ac:dyDescent="0.2">
      <c r="C11" s="187"/>
      <c r="E11" s="195"/>
      <c r="F11"/>
      <c r="G11" s="201"/>
      <c r="H11"/>
      <c r="I11"/>
      <c r="J11"/>
      <c r="K11"/>
      <c r="L11" s="196"/>
    </row>
    <row r="12" spans="1:12" ht="24.75" customHeight="1" thickBot="1" x14ac:dyDescent="0.25">
      <c r="A12" s="330" t="s">
        <v>114</v>
      </c>
      <c r="B12" s="330"/>
      <c r="C12" s="330"/>
      <c r="D12" s="330"/>
      <c r="E12" s="330"/>
      <c r="F12"/>
      <c r="G12" s="200"/>
      <c r="H12" s="200"/>
      <c r="I12" s="200"/>
      <c r="J12"/>
      <c r="K12"/>
      <c r="L12" s="196"/>
    </row>
    <row r="13" spans="1:12" ht="24.75" customHeight="1" x14ac:dyDescent="0.2">
      <c r="A13" s="313" t="s">
        <v>100</v>
      </c>
      <c r="B13" s="314"/>
      <c r="C13" s="189">
        <v>2022</v>
      </c>
      <c r="D13" s="189">
        <v>2023</v>
      </c>
      <c r="E13" s="239">
        <v>2024</v>
      </c>
      <c r="F13"/>
      <c r="G13" s="200"/>
      <c r="H13" s="200"/>
      <c r="I13" s="200"/>
      <c r="J13"/>
      <c r="K13"/>
      <c r="L13" s="196"/>
    </row>
    <row r="14" spans="1:12" ht="28.5" customHeight="1" x14ac:dyDescent="0.2">
      <c r="A14" s="321" t="s">
        <v>121</v>
      </c>
      <c r="B14" s="322"/>
      <c r="C14" s="219">
        <v>19.241291153439999</v>
      </c>
      <c r="D14" s="234">
        <v>21.044369001900002</v>
      </c>
      <c r="E14" s="225">
        <v>27.918946096050004</v>
      </c>
      <c r="F14"/>
      <c r="G14" s="200"/>
      <c r="H14" s="200"/>
      <c r="I14" s="200"/>
      <c r="J14" s="200"/>
      <c r="K14"/>
      <c r="L14" s="196"/>
    </row>
    <row r="15" spans="1:12" ht="12" customHeight="1" x14ac:dyDescent="0.2">
      <c r="A15" s="323" t="s">
        <v>107</v>
      </c>
      <c r="B15" s="324"/>
      <c r="C15" s="325"/>
      <c r="D15" s="326"/>
      <c r="E15" s="327"/>
      <c r="F15"/>
      <c r="G15" s="200"/>
      <c r="H15" s="200"/>
      <c r="I15" s="200"/>
      <c r="J15" s="200"/>
      <c r="K15"/>
    </row>
    <row r="16" spans="1:12" ht="33" customHeight="1" x14ac:dyDescent="0.2">
      <c r="A16" s="323" t="s">
        <v>122</v>
      </c>
      <c r="B16" s="324"/>
      <c r="C16" s="237">
        <v>19.137046240650001</v>
      </c>
      <c r="D16" s="235">
        <v>20.92750480482</v>
      </c>
      <c r="E16" s="226">
        <v>27.779550018980004</v>
      </c>
      <c r="F16" s="215"/>
      <c r="G16" s="201"/>
      <c r="H16"/>
      <c r="I16" s="200"/>
      <c r="J16" s="200"/>
      <c r="K16"/>
    </row>
    <row r="17" spans="1:12" ht="37.5" customHeight="1" x14ac:dyDescent="0.2">
      <c r="A17" s="323" t="s">
        <v>123</v>
      </c>
      <c r="B17" s="324"/>
      <c r="C17" s="238">
        <v>0.10424491279</v>
      </c>
      <c r="D17" s="223">
        <v>0.11686419708</v>
      </c>
      <c r="E17" s="227">
        <v>0.13939607706999999</v>
      </c>
      <c r="F17"/>
      <c r="G17" s="214"/>
      <c r="H17"/>
      <c r="I17"/>
      <c r="J17"/>
      <c r="K17"/>
    </row>
    <row r="18" spans="1:12" ht="28.5" customHeight="1" x14ac:dyDescent="0.2">
      <c r="A18" s="328" t="s">
        <v>124</v>
      </c>
      <c r="B18" s="329"/>
      <c r="C18" s="234">
        <v>-25.413015716690001</v>
      </c>
      <c r="D18" s="234">
        <v>-24.180205352350001</v>
      </c>
      <c r="E18" s="233">
        <v>-24.84305980736</v>
      </c>
      <c r="F18"/>
      <c r="G18" s="200"/>
      <c r="H18" s="200"/>
      <c r="I18"/>
      <c r="J18" s="200"/>
      <c r="K18"/>
    </row>
    <row r="19" spans="1:12" ht="24.75" customHeight="1" thickBot="1" x14ac:dyDescent="0.25">
      <c r="A19" s="319" t="s">
        <v>111</v>
      </c>
      <c r="B19" s="320"/>
      <c r="C19" s="236">
        <f>C14+C18</f>
        <v>-6.1717245632500024</v>
      </c>
      <c r="D19" s="221">
        <f>D14+D18</f>
        <v>-3.1358363504499991</v>
      </c>
      <c r="E19" s="220">
        <f>E14+E18</f>
        <v>3.075886288690004</v>
      </c>
      <c r="F19"/>
      <c r="G19" s="212"/>
      <c r="H19" s="200"/>
      <c r="I19"/>
      <c r="J19"/>
      <c r="K19"/>
    </row>
    <row r="20" spans="1:12" ht="13.5" customHeight="1" x14ac:dyDescent="0.2">
      <c r="C20" s="186"/>
      <c r="E20" s="195"/>
      <c r="F20"/>
      <c r="G20" s="203"/>
      <c r="H20"/>
      <c r="I20"/>
      <c r="J20"/>
      <c r="K20"/>
    </row>
    <row r="21" spans="1:12" ht="29.1" customHeight="1" thickBot="1" x14ac:dyDescent="0.25">
      <c r="A21" s="330" t="s">
        <v>116</v>
      </c>
      <c r="B21" s="330"/>
      <c r="C21" s="330"/>
      <c r="D21" s="330"/>
      <c r="E21" s="330"/>
      <c r="F21"/>
      <c r="G21"/>
      <c r="H21"/>
      <c r="I21"/>
      <c r="J21"/>
      <c r="K21"/>
    </row>
    <row r="22" spans="1:12" ht="24.75" customHeight="1" x14ac:dyDescent="0.2">
      <c r="A22" s="313" t="s">
        <v>101</v>
      </c>
      <c r="B22" s="314"/>
      <c r="C22" s="189">
        <v>2022</v>
      </c>
      <c r="D22" s="189">
        <v>2023</v>
      </c>
      <c r="E22" s="239">
        <v>2024</v>
      </c>
      <c r="F22"/>
      <c r="G22" s="199"/>
      <c r="H22"/>
      <c r="I22"/>
      <c r="J22"/>
      <c r="K22"/>
    </row>
    <row r="23" spans="1:12" ht="26.25" customHeight="1" x14ac:dyDescent="0.2">
      <c r="A23" s="321" t="s">
        <v>125</v>
      </c>
      <c r="B23" s="322"/>
      <c r="C23" s="230">
        <f t="shared" ref="C23:D23" si="0">C4+C14</f>
        <v>290.45679337854</v>
      </c>
      <c r="D23" s="230">
        <f t="shared" si="0"/>
        <v>318.07382872699003</v>
      </c>
      <c r="E23" s="211">
        <f>E4+E14</f>
        <v>347.60831467821998</v>
      </c>
      <c r="F23"/>
      <c r="G23" s="217"/>
      <c r="H23" s="200"/>
      <c r="I23"/>
      <c r="J23"/>
      <c r="K23"/>
      <c r="L23" s="194"/>
    </row>
    <row r="24" spans="1:12" ht="26.25" customHeight="1" x14ac:dyDescent="0.2">
      <c r="A24" s="321" t="s">
        <v>126</v>
      </c>
      <c r="B24" s="322"/>
      <c r="C24" s="230">
        <f t="shared" ref="C24:D24" si="1">C8+C18</f>
        <v>-304.70239118942999</v>
      </c>
      <c r="D24" s="230">
        <f t="shared" si="1"/>
        <v>-358.79292585022</v>
      </c>
      <c r="E24" s="231">
        <f>E8+E18</f>
        <v>-373.72630859447003</v>
      </c>
      <c r="F24"/>
      <c r="G24" s="218"/>
      <c r="H24" s="200"/>
      <c r="I24" s="200"/>
      <c r="J24"/>
      <c r="K24"/>
      <c r="L24" s="194"/>
    </row>
    <row r="25" spans="1:12" ht="24.75" customHeight="1" thickBot="1" x14ac:dyDescent="0.25">
      <c r="A25" s="319" t="s">
        <v>112</v>
      </c>
      <c r="B25" s="320"/>
      <c r="C25" s="221">
        <f t="shared" ref="C25:D25" si="2">C23+C24</f>
        <v>-14.24559781088999</v>
      </c>
      <c r="D25" s="222">
        <f t="shared" si="2"/>
        <v>-40.719097123229972</v>
      </c>
      <c r="E25" s="220">
        <f>E23+E24</f>
        <v>-26.117993916250043</v>
      </c>
      <c r="F25"/>
      <c r="G25" s="200"/>
      <c r="H25" s="204"/>
      <c r="I25" s="204"/>
      <c r="J25"/>
      <c r="K25"/>
    </row>
    <row r="26" spans="1:12" ht="14.25" customHeight="1" x14ac:dyDescent="0.2">
      <c r="C26" s="185"/>
      <c r="E26" s="195"/>
      <c r="F26"/>
      <c r="G26" s="216"/>
      <c r="H26"/>
      <c r="I26"/>
      <c r="J26"/>
      <c r="K26"/>
    </row>
    <row r="27" spans="1:12" ht="30" customHeight="1" thickBot="1" x14ac:dyDescent="0.25">
      <c r="A27" s="312" t="s">
        <v>115</v>
      </c>
      <c r="B27" s="312"/>
      <c r="C27" s="312"/>
      <c r="D27" s="312"/>
      <c r="E27" s="312"/>
      <c r="F27"/>
      <c r="G27" s="200"/>
      <c r="H27"/>
      <c r="I27"/>
      <c r="J27"/>
      <c r="K27"/>
    </row>
    <row r="28" spans="1:12" ht="24.75" customHeight="1" x14ac:dyDescent="0.2">
      <c r="A28" s="313" t="s">
        <v>102</v>
      </c>
      <c r="B28" s="314"/>
      <c r="C28" s="189">
        <v>2022</v>
      </c>
      <c r="D28" s="189">
        <v>2023</v>
      </c>
      <c r="E28" s="239">
        <v>2024</v>
      </c>
      <c r="F28"/>
      <c r="G28" s="200"/>
      <c r="H28" s="199"/>
      <c r="I28"/>
      <c r="J28"/>
      <c r="K28"/>
    </row>
    <row r="29" spans="1:12" ht="28.5" customHeight="1" thickBot="1" x14ac:dyDescent="0.25">
      <c r="A29" s="315" t="s">
        <v>127</v>
      </c>
      <c r="B29" s="316"/>
      <c r="C29" s="229">
        <v>302.07855610542998</v>
      </c>
      <c r="D29" s="229">
        <v>330.80162597226001</v>
      </c>
      <c r="E29" s="228">
        <v>361.30664545971001</v>
      </c>
      <c r="F29"/>
      <c r="G29" s="202"/>
      <c r="H29" s="205"/>
      <c r="I29"/>
      <c r="J29"/>
      <c r="K29"/>
    </row>
    <row r="30" spans="1:12" ht="15" customHeight="1" x14ac:dyDescent="0.2">
      <c r="F30"/>
      <c r="G30" s="202"/>
      <c r="H30" s="201"/>
      <c r="I30"/>
      <c r="J30"/>
      <c r="K30"/>
    </row>
    <row r="31" spans="1:12" ht="25.5" customHeight="1" x14ac:dyDescent="0.2">
      <c r="A31" s="317" t="s">
        <v>103</v>
      </c>
      <c r="B31" s="317"/>
      <c r="C31" s="317"/>
      <c r="D31" s="317"/>
      <c r="E31" s="317"/>
      <c r="F31"/>
      <c r="G31" s="202"/>
      <c r="H31" s="201"/>
      <c r="I31"/>
      <c r="J31"/>
      <c r="K31"/>
    </row>
    <row r="32" spans="1:12" ht="10.5" customHeight="1" x14ac:dyDescent="0.2">
      <c r="A32" s="190"/>
      <c r="B32" s="190"/>
      <c r="C32" s="190"/>
      <c r="D32" s="190"/>
      <c r="E32" s="190"/>
      <c r="F32"/>
      <c r="G32"/>
      <c r="H32" s="201"/>
      <c r="I32"/>
      <c r="J32"/>
      <c r="K32"/>
    </row>
    <row r="33" spans="1:11" ht="24.75" customHeight="1" x14ac:dyDescent="0.2">
      <c r="A33" s="191" t="s">
        <v>104</v>
      </c>
      <c r="B33" s="318" t="s">
        <v>105</v>
      </c>
      <c r="C33" s="318"/>
      <c r="D33" s="318"/>
      <c r="E33" s="318"/>
      <c r="F33"/>
      <c r="G33"/>
      <c r="H33"/>
      <c r="I33"/>
      <c r="J33"/>
      <c r="K33"/>
    </row>
    <row r="34" spans="1:11" ht="10.5" customHeight="1" x14ac:dyDescent="0.2">
      <c r="B34" s="318"/>
      <c r="C34" s="318"/>
      <c r="D34" s="318"/>
      <c r="E34" s="318"/>
      <c r="F34"/>
      <c r="G34"/>
      <c r="H34"/>
      <c r="I34"/>
      <c r="J34"/>
      <c r="K34"/>
    </row>
    <row r="35" spans="1:11" ht="2.25" customHeight="1" x14ac:dyDescent="0.2">
      <c r="B35" s="190"/>
      <c r="C35" s="190"/>
      <c r="D35" s="190"/>
      <c r="E35" s="190"/>
      <c r="F35"/>
      <c r="G35"/>
      <c r="H35"/>
      <c r="I35"/>
      <c r="J35"/>
      <c r="K35"/>
    </row>
    <row r="36" spans="1:11" ht="66" customHeight="1" x14ac:dyDescent="0.2">
      <c r="A36" s="197" t="s">
        <v>106</v>
      </c>
      <c r="B36" s="310" t="s">
        <v>109</v>
      </c>
      <c r="C36" s="310"/>
      <c r="D36" s="310"/>
      <c r="E36" s="310"/>
      <c r="F36" s="188"/>
      <c r="G36" s="193"/>
      <c r="H36" s="188"/>
      <c r="I36" s="188"/>
      <c r="J36" s="198"/>
    </row>
    <row r="37" spans="1:11" x14ac:dyDescent="0.2">
      <c r="A37" s="193"/>
      <c r="B37" s="311"/>
      <c r="C37" s="311"/>
      <c r="D37" s="311"/>
      <c r="E37" s="311"/>
      <c r="F37" s="188"/>
      <c r="G37" s="193"/>
      <c r="H37" s="188"/>
      <c r="I37" s="188"/>
      <c r="J37" s="198"/>
    </row>
    <row r="38" spans="1:11" ht="18" customHeight="1" x14ac:dyDescent="0.2">
      <c r="A38" s="193"/>
      <c r="B38" s="311"/>
      <c r="C38" s="311"/>
      <c r="D38" s="311"/>
      <c r="E38" s="311"/>
      <c r="F38" s="188"/>
      <c r="G38" s="193"/>
      <c r="H38" s="188"/>
      <c r="I38" s="188"/>
      <c r="J38" s="198"/>
    </row>
    <row r="39" spans="1:11" ht="20.100000000000001" customHeight="1" x14ac:dyDescent="0.2">
      <c r="E39" s="192"/>
      <c r="F39" s="196"/>
      <c r="H39" s="196"/>
      <c r="I39" s="196"/>
    </row>
    <row r="40" spans="1:11" ht="20.100000000000001" customHeight="1" x14ac:dyDescent="0.2">
      <c r="F40" s="196"/>
      <c r="H40" s="196"/>
      <c r="I40" s="196"/>
    </row>
    <row r="41" spans="1:11" ht="20.100000000000001" customHeight="1" x14ac:dyDescent="0.2">
      <c r="F41" s="196"/>
      <c r="H41" s="196"/>
      <c r="I41" s="196"/>
    </row>
    <row r="42" spans="1:11" ht="20.100000000000001" customHeight="1" x14ac:dyDescent="0.2">
      <c r="F42" s="196"/>
      <c r="H42" s="196"/>
      <c r="I42" s="196"/>
    </row>
    <row r="43" spans="1:11" ht="20.100000000000001" customHeight="1" x14ac:dyDescent="0.2">
      <c r="F43" s="196"/>
      <c r="H43" s="196"/>
      <c r="I43" s="196"/>
    </row>
    <row r="44" spans="1:11" ht="20.100000000000001" customHeight="1" x14ac:dyDescent="0.2"/>
    <row r="45" spans="1:11" ht="20.100000000000001" customHeight="1" x14ac:dyDescent="0.2"/>
    <row r="46" spans="1:11" ht="20.100000000000001" customHeight="1" x14ac:dyDescent="0.2"/>
    <row r="47" spans="1:11" ht="20.100000000000001" customHeight="1" x14ac:dyDescent="0.2"/>
    <row r="48" spans="1:11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</sheetData>
  <mergeCells count="32">
    <mergeCell ref="A13:B13"/>
    <mergeCell ref="A2:E2"/>
    <mergeCell ref="A3:B3"/>
    <mergeCell ref="A4:B4"/>
    <mergeCell ref="A5:B5"/>
    <mergeCell ref="C5:E5"/>
    <mergeCell ref="A6:B6"/>
    <mergeCell ref="A7:B7"/>
    <mergeCell ref="A8:B8"/>
    <mergeCell ref="A9:B9"/>
    <mergeCell ref="A10:B10"/>
    <mergeCell ref="A12:E12"/>
    <mergeCell ref="A25:B25"/>
    <mergeCell ref="A14:B14"/>
    <mergeCell ref="A15:B15"/>
    <mergeCell ref="C15:E15"/>
    <mergeCell ref="A16:B16"/>
    <mergeCell ref="A17:B17"/>
    <mergeCell ref="A18:B18"/>
    <mergeCell ref="A19:B19"/>
    <mergeCell ref="A21:E21"/>
    <mergeCell ref="A22:B22"/>
    <mergeCell ref="A23:B23"/>
    <mergeCell ref="A24:B24"/>
    <mergeCell ref="B36:E36"/>
    <mergeCell ref="B37:E38"/>
    <mergeCell ref="A27:E27"/>
    <mergeCell ref="A28:B28"/>
    <mergeCell ref="A29:B29"/>
    <mergeCell ref="A31:E31"/>
    <mergeCell ref="B33:E33"/>
    <mergeCell ref="B34:E34"/>
  </mergeCells>
  <printOptions horizontalCentered="1"/>
  <pageMargins left="0.39583333333333331" right="0.39583333333333331" top="1.2904166666666668" bottom="0.74803149606299213" header="0.31496062992125984" footer="0.31496062992125984"/>
  <pageSetup paperSize="9" scale="79" orientation="portrait" r:id="rId1"/>
  <headerFooter differentFirst="1" scaleWithDoc="0">
    <firstHeader>&amp;L&amp;G</first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35" t="s">
        <v>18</v>
      </c>
      <c r="E2" s="336"/>
      <c r="F2" s="337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69891379998.190002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928015522.84000003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3899867.83</v>
      </c>
      <c r="E9" s="294"/>
      <c r="F9" s="46" t="s">
        <v>4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10557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0+322388+1098685.12+0</f>
        <v>1421073.12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70824727018.979996</v>
      </c>
      <c r="E12" s="286"/>
      <c r="F12" s="48" t="s">
        <v>4</v>
      </c>
      <c r="G12" s="285">
        <v>69651855381.520004</v>
      </c>
      <c r="H12" s="286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99.657290188466447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5">
        <f>G12/D12*100</f>
        <v>98.343980009770206</v>
      </c>
      <c r="E16" s="276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3" t="s">
        <v>98</v>
      </c>
      <c r="H18" s="334"/>
      <c r="I18" s="9" t="s">
        <v>4</v>
      </c>
    </row>
    <row r="19" spans="2:9" x14ac:dyDescent="0.2">
      <c r="B19" s="55" t="s">
        <v>14</v>
      </c>
      <c r="C19" s="147" t="s">
        <v>70</v>
      </c>
      <c r="D19" s="269">
        <v>13765180952.01</v>
      </c>
      <c r="E19" s="270"/>
      <c r="F19" s="62" t="s">
        <v>4</v>
      </c>
      <c r="G19" s="269">
        <v>12583669676.190001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174737526.81+3948964333.23+1455443008.33</f>
        <v>5579144868.3699999</v>
      </c>
      <c r="E20" s="272"/>
      <c r="F20" s="162" t="s">
        <v>4</v>
      </c>
      <c r="G20" s="271">
        <f>168335471.25+3663373101.98+1591095851.56</f>
        <v>5422804424.79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24636959.19+89704390.35+687435594.58</f>
        <v>801776944.12</v>
      </c>
      <c r="E21" s="272"/>
      <c r="F21" s="31" t="s">
        <v>4</v>
      </c>
      <c r="G21" s="271">
        <f>28232597+94642825.43+104628419.6</f>
        <v>227503842.03</v>
      </c>
      <c r="H21" s="272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3">
        <f>D19-D20-D21</f>
        <v>7384259139.5200005</v>
      </c>
      <c r="E22" s="274"/>
      <c r="F22" s="28" t="s">
        <v>4</v>
      </c>
      <c r="G22" s="273">
        <f>G19-G20-G21</f>
        <v>6933361409.3700008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23621716053.150002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52831692.520000003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7729000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108644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6.32+660470.37+268352.22+33000</f>
        <v>961828.90999999992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23683347218.580002</v>
      </c>
      <c r="E12" s="286"/>
      <c r="F12" s="36"/>
      <c r="G12" s="285">
        <v>24039925029.779999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101.77044282341303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101.50560563888644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5370407119.54</v>
      </c>
      <c r="E19" s="301"/>
      <c r="F19" s="62" t="s">
        <v>4</v>
      </c>
      <c r="G19" s="300">
        <v>5678046248.25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134256881.73+1606839100.76+774217602.69</f>
        <v>2515313585.1800003</v>
      </c>
      <c r="E20" s="272"/>
      <c r="F20" s="162" t="s">
        <v>4</v>
      </c>
      <c r="G20" s="271">
        <f>112961132.36+1407786372.55+1309731942.12</f>
        <v>2830479447.0299997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10935212.66+25779220.21+93281792.47</f>
        <v>129996225.34</v>
      </c>
      <c r="E21" s="272"/>
      <c r="F21" s="31" t="s">
        <v>4</v>
      </c>
      <c r="G21" s="271">
        <f>10050412.85+32743275.68+52902800</f>
        <v>95696488.530000001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2725097309.0199995</v>
      </c>
      <c r="E22" s="274"/>
      <c r="F22" s="28" t="s">
        <v>4</v>
      </c>
      <c r="G22" s="273">
        <f>G19-G20-G21</f>
        <v>2751870312.6900001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15301073552.15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78096226.540000007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1775100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60212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0+245281+232145.68+2000</f>
        <v>479426.68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15381484517.370001</v>
      </c>
      <c r="E12" s="286"/>
      <c r="F12" s="36"/>
      <c r="G12" s="285">
        <v>15400067675.059999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81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100.64697501500532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100.12081511162991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1459168599.95</v>
      </c>
      <c r="E19" s="301"/>
      <c r="F19" s="62" t="s">
        <v>4</v>
      </c>
      <c r="G19" s="300">
        <v>1447879050.73</v>
      </c>
      <c r="H19" s="301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1">
        <f>76981977.81+730260222.73+139304515.51</f>
        <v>946546716.04999995</v>
      </c>
      <c r="E20" s="272"/>
      <c r="F20" s="162" t="s">
        <v>4</v>
      </c>
      <c r="G20" s="271">
        <f>70092853.33+620540583.05+139267491.81</f>
        <v>829900928.19000006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7050032.5+6607607.61+13503162.31</f>
        <v>27160802.420000002</v>
      </c>
      <c r="E21" s="272"/>
      <c r="F21" s="31" t="s">
        <v>4</v>
      </c>
      <c r="G21" s="271">
        <f>7605572+10931853.61+13130320</f>
        <v>31667745.609999999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485461081.48000008</v>
      </c>
      <c r="E22" s="274"/>
      <c r="F22" s="28" t="s">
        <v>4</v>
      </c>
      <c r="G22" s="273">
        <f>G19-G20-G21</f>
        <v>586310376.92999995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18969572206.310001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69605900.769999996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3410734.02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28799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74.95+577583+525477.28+1000</f>
        <v>1104135.23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19043721775.330002</v>
      </c>
      <c r="E12" s="286"/>
      <c r="F12" s="36"/>
      <c r="G12" s="285">
        <v>19234744237.389999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101.39788092317544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101.00307316139987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3803451317.0500002</v>
      </c>
      <c r="E19" s="301"/>
      <c r="F19" s="62" t="s">
        <v>4</v>
      </c>
      <c r="G19" s="269">
        <v>3987280898.9400001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122694690.95+1375455454.14+921441186.45</f>
        <v>2419591331.54</v>
      </c>
      <c r="E20" s="272"/>
      <c r="F20" s="165" t="s">
        <v>4</v>
      </c>
      <c r="G20" s="271">
        <f>113269297.83+1189690639.63+717632361.05</f>
        <v>2020592298.51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7711020.6+11045583.82+12633617</f>
        <v>31390221.420000002</v>
      </c>
      <c r="E21" s="272"/>
      <c r="F21" s="31" t="s">
        <v>4</v>
      </c>
      <c r="G21" s="271">
        <f>7292880.8+12469063.14+41993071.89</f>
        <v>61755015.829999998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1352469764.0900002</v>
      </c>
      <c r="E22" s="274"/>
      <c r="F22" s="28" t="s">
        <v>4</v>
      </c>
      <c r="G22" s="273">
        <f>G19-G20-G21</f>
        <v>1904933584.6000001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23788163325.32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584641617.63999999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5342491.9800000004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58170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0+513302+554819.31+36500</f>
        <v>1104621.31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24379310226.25</v>
      </c>
      <c r="E12" s="286"/>
      <c r="F12" s="36"/>
      <c r="G12" s="285">
        <v>24076315685.509998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101.21132664279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98.757165244102112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7836025658.9200001</v>
      </c>
      <c r="E19" s="301"/>
      <c r="F19" s="62" t="s">
        <v>4</v>
      </c>
      <c r="G19" s="300">
        <v>7497350282.5699997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284714365.58+2771465725.62+1293395236.66</f>
        <v>4349575327.8599997</v>
      </c>
      <c r="E20" s="272"/>
      <c r="F20" s="30" t="s">
        <v>4</v>
      </c>
      <c r="G20" s="271">
        <f>267154992.88+2560449402.43+1053122942.3</f>
        <v>3880727337.6099997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11413295.69+36963463.75-16896396.93</f>
        <v>31480362.509999998</v>
      </c>
      <c r="E21" s="272"/>
      <c r="F21" s="31" t="s">
        <v>4</v>
      </c>
      <c r="G21" s="271">
        <f>12081395.92+34461945.51+5393557.85</f>
        <v>51936899.280000001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3454969968.5500002</v>
      </c>
      <c r="E22" s="274"/>
      <c r="F22" s="28" t="s">
        <v>4</v>
      </c>
      <c r="G22" s="273">
        <f>G19-G20-G21</f>
        <v>3564686045.6799998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26044215092.299999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397201655.35000002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4459430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186232</f>
        <v>186232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0+371988+602987.15+3000</f>
        <v>977975.15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26447040384.799999</v>
      </c>
      <c r="E12" s="286"/>
      <c r="F12" s="36"/>
      <c r="G12" s="285">
        <v>26277562536.860001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38">
        <f>G12/D7*100</f>
        <v>100.89596650823619</v>
      </c>
      <c r="E15" s="338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99.359180288326684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5713029949.6099997</v>
      </c>
      <c r="E19" s="301"/>
      <c r="F19" s="62" t="s">
        <v>4</v>
      </c>
      <c r="G19" s="300">
        <v>5551543418.2299995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169369668.55+1951865821.51+737232307.31</f>
        <v>2858467797.3699999</v>
      </c>
      <c r="E20" s="272"/>
      <c r="F20" s="162" t="s">
        <v>4</v>
      </c>
      <c r="G20" s="271">
        <f>142525831.58+1707317302.94+567977112.67</f>
        <v>2417820247.1900001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19589714.83+15833692.8+59543341</f>
        <v>94966748.629999995</v>
      </c>
      <c r="E21" s="272"/>
      <c r="F21" s="31" t="s">
        <v>4</v>
      </c>
      <c r="G21" s="271">
        <f>15365341.18+16624074.19+66450054</f>
        <v>98439469.370000005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2759595403.6099997</v>
      </c>
      <c r="E22" s="274"/>
      <c r="F22" s="28" t="s">
        <v>4</v>
      </c>
      <c r="G22" s="273">
        <f>G19-G20-G21</f>
        <v>3035283701.6699996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24</v>
      </c>
      <c r="E2" s="296"/>
      <c r="F2" s="297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45025762156.82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681036546.48000002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6323553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445299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0+869765+862784.24+25000</f>
        <v>1757549.24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45715325104.540001</v>
      </c>
      <c r="E12" s="286"/>
      <c r="F12" s="36"/>
      <c r="G12" s="285">
        <v>45486903539.660004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101.02417229770346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99.500339187443927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300">
        <v>12755936986.48</v>
      </c>
      <c r="E19" s="301"/>
      <c r="F19" s="62" t="s">
        <v>4</v>
      </c>
      <c r="G19" s="269">
        <v>12470371667.65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250272475.9+5074232510.58+1759479068.74</f>
        <v>7083984055.2199993</v>
      </c>
      <c r="E20" s="272"/>
      <c r="F20" s="162" t="s">
        <v>4</v>
      </c>
      <c r="G20" s="271">
        <f>228002745.61+4265047491.39+1548565301.49</f>
        <v>6041615538.4899998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29728910.65+99353747.26+217791773.74</f>
        <v>346874431.64999998</v>
      </c>
      <c r="E21" s="272"/>
      <c r="F21" s="31" t="s">
        <v>4</v>
      </c>
      <c r="G21" s="271">
        <f>25804778.09+108634109.39+204784354.51</f>
        <v>339223241.99000001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5325078499.6100006</v>
      </c>
      <c r="E22" s="274"/>
      <c r="F22" s="28" t="s">
        <v>4</v>
      </c>
      <c r="G22" s="273">
        <f>G19-G20-G21</f>
        <v>6089532887.1700001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39560032348.440002</v>
      </c>
      <c r="E7" s="299"/>
      <c r="F7" s="46" t="s">
        <v>4</v>
      </c>
      <c r="G7" s="340" t="s">
        <v>4</v>
      </c>
      <c r="H7" s="341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892085806.95000005</v>
      </c>
      <c r="E8" s="294"/>
      <c r="F8" s="46" t="s">
        <v>4</v>
      </c>
      <c r="G8" s="342" t="s">
        <v>4</v>
      </c>
      <c r="H8" s="343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10194100</v>
      </c>
      <c r="E9" s="294"/>
      <c r="F9" s="46" t="s">
        <v>4</v>
      </c>
      <c r="G9" s="342" t="s">
        <v>4</v>
      </c>
      <c r="H9" s="343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287648</f>
        <v>287648</v>
      </c>
      <c r="E10" s="294"/>
      <c r="F10" s="46" t="s">
        <v>4</v>
      </c>
      <c r="G10" s="342" t="s">
        <v>4</v>
      </c>
      <c r="H10" s="34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154.27+1463366.6+198449.19+14500</f>
        <v>1676470.06</v>
      </c>
      <c r="E11" s="290"/>
      <c r="F11" s="47" t="s">
        <v>4</v>
      </c>
      <c r="G11" s="344" t="s">
        <v>4</v>
      </c>
      <c r="H11" s="34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40464276373.449997</v>
      </c>
      <c r="E12" s="286"/>
      <c r="F12" s="48"/>
      <c r="G12" s="285">
        <v>40041181529.050003</v>
      </c>
      <c r="H12" s="286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101.21625072591472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98.95439908403354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9"/>
    </row>
    <row r="19" spans="2:9" x14ac:dyDescent="0.2">
      <c r="B19" s="55" t="s">
        <v>14</v>
      </c>
      <c r="C19" s="147" t="s">
        <v>70</v>
      </c>
      <c r="D19" s="300">
        <v>13050526016.690001</v>
      </c>
      <c r="E19" s="301"/>
      <c r="F19" s="62" t="s">
        <v>4</v>
      </c>
      <c r="G19" s="300">
        <v>12533191303.68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338764335.94+4869808064.14+1647946053.24</f>
        <v>6856518453.3199997</v>
      </c>
      <c r="E20" s="272"/>
      <c r="F20" s="169" t="s">
        <v>4</v>
      </c>
      <c r="G20" s="271">
        <f>281498599.89+4374153409.85+1047593522.1</f>
        <v>5703245531.8400011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48467625.63+60137393.49+207309347.28</f>
        <v>315914366.39999998</v>
      </c>
      <c r="E21" s="272"/>
      <c r="F21" s="40" t="s">
        <v>4</v>
      </c>
      <c r="G21" s="271">
        <f>43457737+88780999.26+204299712.81</f>
        <v>336538449.06999999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5878093196.9700012</v>
      </c>
      <c r="E22" s="274"/>
      <c r="F22" s="41" t="s">
        <v>4</v>
      </c>
      <c r="G22" s="273">
        <f>G19-G20-G21</f>
        <v>6493407322.7699995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18</v>
      </c>
      <c r="E2" s="296"/>
      <c r="F2" s="297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7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74960708556.389999</v>
      </c>
      <c r="E7" s="299"/>
      <c r="F7" s="134">
        <f>D7/'VP1-12-2003'!D7*100</f>
        <v>107.25315276122933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596318231.07000005</v>
      </c>
      <c r="E8" s="294"/>
      <c r="F8" s="134">
        <f>D8/'VP1-12-2003'!D8*100</f>
        <v>64.257355226676722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4622450</v>
      </c>
      <c r="E9" s="294"/>
      <c r="F9" s="134">
        <f>D9/'VP1-12-2003'!D9*100</f>
        <v>118.52837587062535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10548</v>
      </c>
      <c r="E10" s="294"/>
      <c r="F10" s="134">
        <f>D10/'VP1-12-2003'!D10*100</f>
        <v>99.914748508098896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185.14+289412+5555294.29+0</f>
        <v>5844891.4299999997</v>
      </c>
      <c r="E11" s="290"/>
      <c r="F11" s="135">
        <f>D11/'VP1-12-2003'!D11*100</f>
        <v>411.30124465375849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75567504676.889999</v>
      </c>
      <c r="E12" s="286"/>
      <c r="F12" s="136">
        <f>D12/'VP1-12-2003'!D12*100</f>
        <v>106.69649973608652</v>
      </c>
      <c r="G12" s="285">
        <v>76113405943.929993</v>
      </c>
      <c r="H12" s="286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101.53773544799523</v>
      </c>
      <c r="E15" s="292"/>
      <c r="F15" s="31" t="s">
        <v>4</v>
      </c>
      <c r="G15" s="287">
        <f>'VP1-12-2003'!D15</f>
        <v>99.657290188466447</v>
      </c>
      <c r="H15" s="288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5">
        <f>G12/D12*100</f>
        <v>100.72240213485169</v>
      </c>
      <c r="E16" s="276"/>
      <c r="F16" s="28" t="s">
        <v>4</v>
      </c>
      <c r="G16" s="267">
        <f>'VP1-12-2003'!D16</f>
        <v>98.343980009770206</v>
      </c>
      <c r="H16" s="268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9">
        <v>13173239632.280001</v>
      </c>
      <c r="E19" s="270"/>
      <c r="F19" s="148" t="s">
        <v>4</v>
      </c>
      <c r="G19" s="269">
        <v>13765180952.01</v>
      </c>
      <c r="H19" s="270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1">
        <f>230236280.52+4261994938.91+1323224155.89</f>
        <v>5815455375.3200006</v>
      </c>
      <c r="E20" s="272"/>
      <c r="F20" s="137" t="s">
        <v>4</v>
      </c>
      <c r="G20" s="271">
        <f>174737526.81+3948964333.23+1455443008.33</f>
        <v>5579144868.3699999</v>
      </c>
      <c r="H20" s="272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1">
        <f>23466804.99+92855287.09+81617443.7</f>
        <v>197939535.78</v>
      </c>
      <c r="E21" s="272"/>
      <c r="F21" s="137" t="s">
        <v>4</v>
      </c>
      <c r="G21" s="271">
        <f>24636959.19+89704390.35+687435594.58</f>
        <v>801776944.12</v>
      </c>
      <c r="H21" s="272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7159844721.1800003</v>
      </c>
      <c r="E22" s="274"/>
      <c r="F22" s="138" t="s">
        <v>4</v>
      </c>
      <c r="G22" s="273">
        <f>G19-G20-G21</f>
        <v>7384259139.5200005</v>
      </c>
      <c r="H22" s="274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26045907323.98</v>
      </c>
      <c r="E7" s="299"/>
      <c r="F7" s="46">
        <f>D7/'VP2-12-2003'!D7*100</f>
        <v>110.26255359845767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-110292766.55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5306600</v>
      </c>
      <c r="E9" s="294"/>
      <c r="F9" s="46">
        <f>D9/'VP2-12-2003'!D9*100</f>
        <v>68.658299909432003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93037</v>
      </c>
      <c r="E10" s="294"/>
      <c r="F10" s="46">
        <f>D10/'VP2-12-2003'!D10*100</f>
        <v>85.634733625418804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0+224860.5+1038847.49+0</f>
        <v>1263707.99</v>
      </c>
      <c r="E11" s="290"/>
      <c r="F11" s="47">
        <f>D11/'VP2-12-2003'!D11*100</f>
        <v>131.38594368098168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25942277902.420002</v>
      </c>
      <c r="E12" s="286"/>
      <c r="F12" s="48">
        <f>D12/'VP2-12-2003'!D12*100</f>
        <v>109.53805500122814</v>
      </c>
      <c r="G12" s="285">
        <v>26224594850.790001</v>
      </c>
      <c r="H12" s="286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100.68604838597996</v>
      </c>
      <c r="E15" s="305"/>
      <c r="F15" s="31" t="s">
        <v>4</v>
      </c>
      <c r="G15" s="303">
        <f>'VP2-12-2003'!D15</f>
        <v>101.77044282341303</v>
      </c>
      <c r="H15" s="30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101.08825042053712</v>
      </c>
      <c r="E16" s="302"/>
      <c r="F16" s="28" t="s">
        <v>4</v>
      </c>
      <c r="G16" s="267">
        <f>'VP2-12-2003'!D16</f>
        <v>101.50560563888644</v>
      </c>
      <c r="H16" s="268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5088199322.9700003</v>
      </c>
      <c r="E19" s="301"/>
      <c r="F19" s="156" t="s">
        <v>4</v>
      </c>
      <c r="G19" s="300">
        <v>5370407119.54</v>
      </c>
      <c r="H19" s="301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1">
        <f>162155150.46+1589344675.11+936365193.78</f>
        <v>2687865019.3499999</v>
      </c>
      <c r="E20" s="272"/>
      <c r="F20" s="38" t="s">
        <v>4</v>
      </c>
      <c r="G20" s="271">
        <f>134256881.73+1606839100.76+774217602.69</f>
        <v>2515313585.1800003</v>
      </c>
      <c r="H20" s="272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1">
        <f>11899565.66+21298807.64+43354036.51</f>
        <v>76552409.810000002</v>
      </c>
      <c r="E21" s="272"/>
      <c r="F21" s="38" t="s">
        <v>4</v>
      </c>
      <c r="G21" s="271">
        <f>10935212.66+25779220.21+93281792.47</f>
        <v>129996225.34</v>
      </c>
      <c r="H21" s="272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2323781893.8100004</v>
      </c>
      <c r="E22" s="274"/>
      <c r="F22" s="61" t="s">
        <v>4</v>
      </c>
      <c r="G22" s="273">
        <f>G19-G20-G21</f>
        <v>2725097309.0199995</v>
      </c>
      <c r="H22" s="274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16288621748.02</v>
      </c>
      <c r="E7" s="299"/>
      <c r="F7" s="46">
        <f>D7/'VP3-12-2003'!D7*100</f>
        <v>106.45411050737179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33403596.52</v>
      </c>
      <c r="E8" s="294"/>
      <c r="F8" s="46">
        <f>D8/'VP3-12-2003'!D8*100</f>
        <v>42.772356616860421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1411600</v>
      </c>
      <c r="E9" s="294"/>
      <c r="F9" s="46">
        <f>D9/'VP3-12-2003'!D9*100</f>
        <v>79.522280434905085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29922</v>
      </c>
      <c r="E10" s="294"/>
      <c r="F10" s="63">
        <f>D10/'VP3-12-2003'!D10*100</f>
        <v>49.69441307380589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0+149787+248023.65+10000</f>
        <v>407810.65</v>
      </c>
      <c r="E11" s="290"/>
      <c r="F11" s="47">
        <f>D11/'VP3-12-2003'!D11*100</f>
        <v>85.062151735068241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16323874677.190001</v>
      </c>
      <c r="E12" s="286"/>
      <c r="F12" s="48">
        <f>D12/'VP3-12-2003'!D12*100</f>
        <v>106.12678287817914</v>
      </c>
      <c r="G12" s="285">
        <v>16331607703.16</v>
      </c>
      <c r="H12" s="286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100.26390173340003</v>
      </c>
      <c r="E15" s="305"/>
      <c r="F15" s="31" t="s">
        <v>4</v>
      </c>
      <c r="G15" s="303">
        <f>'VP3-12-2003'!D15</f>
        <v>100.64697501500532</v>
      </c>
      <c r="H15" s="30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100.04737249043454</v>
      </c>
      <c r="E16" s="302"/>
      <c r="F16" s="28" t="s">
        <v>4</v>
      </c>
      <c r="G16" s="267">
        <f>'VP3-12-2003'!D16</f>
        <v>100.12081511162991</v>
      </c>
      <c r="H16" s="268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1458592278.9000001</v>
      </c>
      <c r="E19" s="301"/>
      <c r="F19" s="158" t="s">
        <v>4</v>
      </c>
      <c r="G19" s="300">
        <v>1459168599.95</v>
      </c>
      <c r="H19" s="301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1">
        <f>92488066.5+758790774.78+127196511.02</f>
        <v>978475352.29999995</v>
      </c>
      <c r="E20" s="272"/>
      <c r="F20" s="75" t="s">
        <v>4</v>
      </c>
      <c r="G20" s="271">
        <f>76981977.81+730260222.73+139304515.51</f>
        <v>946546716.04999995</v>
      </c>
      <c r="H20" s="272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1">
        <f>7778766.9+9605342+4868635</f>
        <v>22252743.899999999</v>
      </c>
      <c r="E21" s="272"/>
      <c r="F21" s="75" t="s">
        <v>4</v>
      </c>
      <c r="G21" s="271">
        <f>7050032.5+6607607.61+13503162.31</f>
        <v>27160802.420000002</v>
      </c>
      <c r="H21" s="272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457864182.70000017</v>
      </c>
      <c r="E22" s="274"/>
      <c r="F22" s="76" t="s">
        <v>4</v>
      </c>
      <c r="G22" s="273">
        <f>G19-G20-G21</f>
        <v>485461081.48000008</v>
      </c>
      <c r="H22" s="274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20526311212.040001</v>
      </c>
      <c r="E7" s="299"/>
      <c r="F7" s="46">
        <f>D7/'VP4-12-2003'!D7*100</f>
        <v>108.2065056017034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-13141789.52</v>
      </c>
      <c r="E8" s="294"/>
      <c r="F8" s="46">
        <f>D8/'VP4-12-2003'!D8*100</f>
        <v>-18.880280801802488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2927700</v>
      </c>
      <c r="E9" s="294"/>
      <c r="F9" s="46">
        <f>D9/'VP4-12-2003'!D9*100</f>
        <v>85.837827952353791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22049</v>
      </c>
      <c r="E10" s="294"/>
      <c r="F10" s="46">
        <f>D10/'VP4-12-2003'!D10*100</f>
        <v>76.561686169658671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2.48+732072+467167.7+7000</f>
        <v>1206242.18</v>
      </c>
      <c r="E11" s="290"/>
      <c r="F11" s="47">
        <f>D11/'VP4-12-2003'!D11*100</f>
        <v>109.24768517711368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20517325413.700001</v>
      </c>
      <c r="E12" s="286"/>
      <c r="F12" s="48">
        <f>D12/'VP4-12-2003'!D12*100</f>
        <v>107.73800234930424</v>
      </c>
      <c r="G12" s="285">
        <v>20565837515.59</v>
      </c>
      <c r="H12" s="286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100.19256408587829</v>
      </c>
      <c r="E15" s="307"/>
      <c r="F15" s="31" t="s">
        <v>4</v>
      </c>
      <c r="G15" s="303">
        <f>'VP4-12-2003'!D15</f>
        <v>101.39788092317544</v>
      </c>
      <c r="H15" s="30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100.23644457019532</v>
      </c>
      <c r="E16" s="309"/>
      <c r="F16" s="28" t="s">
        <v>4</v>
      </c>
      <c r="G16" s="267">
        <f>'VP4-12-2003'!D16</f>
        <v>101.00307316139987</v>
      </c>
      <c r="H16" s="268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3733660306.6399999</v>
      </c>
      <c r="E19" s="301"/>
      <c r="F19" s="158" t="s">
        <v>4</v>
      </c>
      <c r="G19" s="300">
        <v>3803451317.0500002</v>
      </c>
      <c r="H19" s="301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1">
        <f>147223667.91+1460141427.6+852112349.4</f>
        <v>2459477444.9099998</v>
      </c>
      <c r="E20" s="272"/>
      <c r="F20" s="75" t="s">
        <v>4</v>
      </c>
      <c r="G20" s="271">
        <f>122694690.95+1375455454.14+921441186.45</f>
        <v>2419591331.54</v>
      </c>
      <c r="H20" s="272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1">
        <f>8494162+8589744.96+10266735.92</f>
        <v>27350642.880000003</v>
      </c>
      <c r="E21" s="272"/>
      <c r="F21" s="75" t="s">
        <v>4</v>
      </c>
      <c r="G21" s="271">
        <f>7711020.6+11045583.82+12633617</f>
        <v>31390221.420000002</v>
      </c>
      <c r="H21" s="272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1246832218.8499999</v>
      </c>
      <c r="E22" s="274"/>
      <c r="F22" s="76" t="s">
        <v>4</v>
      </c>
      <c r="G22" s="273">
        <f>G19-G20-G21</f>
        <v>1352469764.0900002</v>
      </c>
      <c r="H22" s="274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25933264402.860001</v>
      </c>
      <c r="E7" s="299"/>
      <c r="F7" s="46">
        <f>D7/'VP5-12-2003'!D7*100</f>
        <v>109.01751450166297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-43637248.729999997</v>
      </c>
      <c r="E8" s="294"/>
      <c r="F8" s="46">
        <f>D8/'VP5-12-2003'!D8*100</f>
        <v>-7.4639313065239481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4025799</v>
      </c>
      <c r="E9" s="294"/>
      <c r="F9" s="46">
        <f>D9/'VP5-12-2003'!D9*100</f>
        <v>75.354329310570151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54537</v>
      </c>
      <c r="E10" s="294"/>
      <c r="F10" s="46">
        <f>D10/'VP5-12-2003'!D10*100</f>
        <v>93.754512635379058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0+538336+659620.74+8000</f>
        <v>1205956.74</v>
      </c>
      <c r="E11" s="290"/>
      <c r="F11" s="47">
        <f>D11/'VP5-12-2003'!D11*100</f>
        <v>109.17377105462505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25894913446.870003</v>
      </c>
      <c r="E12" s="286"/>
      <c r="F12" s="48">
        <f>D12/'VP5-12-2003'!D12*100</f>
        <v>106.2167600582403</v>
      </c>
      <c r="G12" s="285">
        <v>25863597097.099998</v>
      </c>
      <c r="H12" s="286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99.731359289452513</v>
      </c>
      <c r="E15" s="292"/>
      <c r="F15" s="31" t="s">
        <v>4</v>
      </c>
      <c r="G15" s="303">
        <f>'VP5-12-2003'!D15</f>
        <v>101.21132664279</v>
      </c>
      <c r="H15" s="30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99.879063701702435</v>
      </c>
      <c r="E16" s="309"/>
      <c r="F16" s="28" t="s">
        <v>4</v>
      </c>
      <c r="G16" s="267">
        <f>'VP5-12-2003'!D16</f>
        <v>98.757165244102112</v>
      </c>
      <c r="H16" s="268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7828334501.5200005</v>
      </c>
      <c r="E19" s="301"/>
      <c r="F19" s="158" t="s">
        <v>4</v>
      </c>
      <c r="G19" s="300">
        <v>7836025658.9200001</v>
      </c>
      <c r="H19" s="301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1">
        <f>338083206.09+3195408009.6+1207759134.91</f>
        <v>4741250350.6000004</v>
      </c>
      <c r="E20" s="272"/>
      <c r="F20" s="75" t="s">
        <v>4</v>
      </c>
      <c r="G20" s="271">
        <f>284714365.58+2771465725.62+1293395236.66</f>
        <v>4349575327.8599997</v>
      </c>
      <c r="H20" s="272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1">
        <f>12263323.5+28356053.53-11862086.15</f>
        <v>28757290.880000003</v>
      </c>
      <c r="E21" s="272"/>
      <c r="F21" s="75" t="s">
        <v>4</v>
      </c>
      <c r="G21" s="271">
        <f>11413295.69+36963463.75-16896396.93</f>
        <v>31480362.509999998</v>
      </c>
      <c r="H21" s="272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3058326860.04</v>
      </c>
      <c r="E22" s="274"/>
      <c r="F22" s="76" t="s">
        <v>4</v>
      </c>
      <c r="G22" s="273">
        <f>G19-G20-G21</f>
        <v>3454969968.5500002</v>
      </c>
      <c r="H22" s="274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27900319552.490002</v>
      </c>
      <c r="E7" s="299"/>
      <c r="F7" s="46">
        <f>D7/'VP6-12-2003'!D7*100</f>
        <v>107.12674370723794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196385139.72</v>
      </c>
      <c r="E8" s="294"/>
      <c r="F8" s="46">
        <f>D8/'VP6-12-2003'!D8*100</f>
        <v>49.442175548576799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5337841</v>
      </c>
      <c r="E9" s="294"/>
      <c r="F9" s="46">
        <f>D9/'VP6-12-2003'!D9*100</f>
        <v>119.69783133718883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242340</v>
      </c>
      <c r="E10" s="294"/>
      <c r="F10" s="46">
        <f>D10/'VP6-12-2003'!D10*100</f>
        <v>130.12801237166545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0+401731+772423.1+0</f>
        <v>1174154.1000000001</v>
      </c>
      <c r="E11" s="290"/>
      <c r="F11" s="47">
        <f>D11/'VP6-12-2003'!D11*100</f>
        <v>120.05970703856843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28103459027.310001</v>
      </c>
      <c r="E12" s="286"/>
      <c r="F12" s="48">
        <f>D12/'VP6-12-2003'!D12*100</f>
        <v>106.26315314836515</v>
      </c>
      <c r="G12" s="285">
        <v>28045068914.400002</v>
      </c>
      <c r="H12" s="286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100.51880897506453</v>
      </c>
      <c r="E15" s="292"/>
      <c r="F15" s="31" t="s">
        <v>4</v>
      </c>
      <c r="G15" s="303">
        <f>'VP6-12-2003'!D15</f>
        <v>100.89596650823619</v>
      </c>
      <c r="H15" s="30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99.792231579560166</v>
      </c>
      <c r="E16" s="309"/>
      <c r="F16" s="28" t="s">
        <v>4</v>
      </c>
      <c r="G16" s="267">
        <f>'VP6-12-2003'!D16</f>
        <v>99.359180288326684</v>
      </c>
      <c r="H16" s="268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0">
        <v>5765349543.6999998</v>
      </c>
      <c r="E19" s="301"/>
      <c r="F19" s="158" t="s">
        <v>4</v>
      </c>
      <c r="G19" s="300">
        <v>5713029949.6099997</v>
      </c>
      <c r="H19" s="301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1">
        <f>201322491.03+2059970427.67+808605069.54</f>
        <v>3069897988.2400002</v>
      </c>
      <c r="E20" s="272"/>
      <c r="F20" s="75" t="s">
        <v>4</v>
      </c>
      <c r="G20" s="271">
        <f>169369668.55+1951865821.51+737232307.31</f>
        <v>2858467797.3699999</v>
      </c>
      <c r="H20" s="272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1">
        <f>13226090.02+9440059.9+41013146.05</f>
        <v>63679295.969999999</v>
      </c>
      <c r="E21" s="272"/>
      <c r="F21" s="75" t="s">
        <v>4</v>
      </c>
      <c r="G21" s="271">
        <f>19589714.83+15833692.8+59543341</f>
        <v>94966748.629999995</v>
      </c>
      <c r="H21" s="272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3">
        <f>D19-D20-D21</f>
        <v>2631772259.4899998</v>
      </c>
      <c r="E22" s="274"/>
      <c r="F22" s="76" t="s">
        <v>4</v>
      </c>
      <c r="G22" s="273">
        <f>G19-G20-G21</f>
        <v>2759595403.6099997</v>
      </c>
      <c r="H22" s="274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5" t="s">
        <v>24</v>
      </c>
      <c r="E2" s="296"/>
      <c r="F2" s="297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48887593547.019997</v>
      </c>
      <c r="E7" s="299"/>
      <c r="F7" s="46">
        <f>D7/'VP7-12-2003'!D7*100</f>
        <v>108.57693730258167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-351960445.38</v>
      </c>
      <c r="E8" s="294"/>
      <c r="F8" s="46">
        <f>D8/'VP7-12-2003'!D8*100</f>
        <v>-51.680111324295282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4865800</v>
      </c>
      <c r="E9" s="294"/>
      <c r="F9" s="46">
        <f>D9/'VP7-12-2003'!D9*100</f>
        <v>76.94724785259173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529122</v>
      </c>
      <c r="E10" s="294"/>
      <c r="F10" s="46">
        <f>D10/'VP7-12-2003'!D10*100</f>
        <v>118.82398119016662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0+668547+894474.47+21000</f>
        <v>1584021.47</v>
      </c>
      <c r="E11" s="290"/>
      <c r="F11" s="47">
        <f>D11/'VP7-12-2003'!D11*100</f>
        <v>90.126719294646904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48542612045.110001</v>
      </c>
      <c r="E12" s="286"/>
      <c r="F12" s="48">
        <f>D12/'VP7-12-2003'!D12*100</f>
        <v>106.1845495664849</v>
      </c>
      <c r="G12" s="285">
        <v>48940908276.660004</v>
      </c>
      <c r="H12" s="286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100.10905574558242</v>
      </c>
      <c r="E15" s="307"/>
      <c r="F15" s="31" t="s">
        <v>4</v>
      </c>
      <c r="G15" s="303">
        <f>'VP7-12-2003'!D15</f>
        <v>101.02417229770346</v>
      </c>
      <c r="H15" s="30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8">
        <f>G12/D12*100</f>
        <v>100.82050844561037</v>
      </c>
      <c r="E16" s="309"/>
      <c r="F16" s="28" t="s">
        <v>4</v>
      </c>
      <c r="G16" s="267">
        <f>'VP7-12-2003'!D16</f>
        <v>99.500339187443927</v>
      </c>
      <c r="H16" s="268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12251540017.73</v>
      </c>
      <c r="E19" s="301"/>
      <c r="F19" s="158" t="s">
        <v>4</v>
      </c>
      <c r="G19" s="300">
        <v>12755936986.48</v>
      </c>
      <c r="H19" s="301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1">
        <f>307678924.91+5161179196.41+1623686866.43</f>
        <v>7092544987.75</v>
      </c>
      <c r="E20" s="272"/>
      <c r="F20" s="75" t="s">
        <v>4</v>
      </c>
      <c r="G20" s="271">
        <f>250272475.9+5074232510.58+1759479068.74</f>
        <v>7083984055.2199993</v>
      </c>
      <c r="H20" s="272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1">
        <f>30583566.43+73750163.21+156367889.33</f>
        <v>260701618.97</v>
      </c>
      <c r="E21" s="272"/>
      <c r="F21" s="75" t="s">
        <v>4</v>
      </c>
      <c r="G21" s="271">
        <f>29728910.65+99353747.26+217791773.74</f>
        <v>346874431.64999998</v>
      </c>
      <c r="H21" s="272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4898293411.0099993</v>
      </c>
      <c r="E22" s="274"/>
      <c r="F22" s="76" t="s">
        <v>4</v>
      </c>
      <c r="G22" s="273">
        <f>G19-G20-G21</f>
        <v>5325078499.6100006</v>
      </c>
      <c r="H22" s="274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42433339382.540001</v>
      </c>
      <c r="E7" s="299"/>
      <c r="F7" s="46">
        <f>D7/'VP8-12-2003'!D7*100</f>
        <v>107.26315643220981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-53836746.710000001</v>
      </c>
      <c r="E8" s="294"/>
      <c r="F8" s="46">
        <f>D8/'VP8-12-2003'!D8*100</f>
        <v>-6.0349291840058905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7845650</v>
      </c>
      <c r="E9" s="294"/>
      <c r="F9" s="46">
        <f>D9/'VP8-12-2003'!D9*100</f>
        <v>76.962654868992857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278893</v>
      </c>
      <c r="E10" s="294"/>
      <c r="F10" s="46">
        <f>D10/'VP8-12-2003'!D10*100</f>
        <v>96.956349427077541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39.32+1868589+714247.5+20005.23</f>
        <v>2602881.0500000003</v>
      </c>
      <c r="E11" s="290"/>
      <c r="F11" s="47">
        <f>D11/'VP8-12-2003'!D11*100</f>
        <v>155.25962032390845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42390230059.880005</v>
      </c>
      <c r="E12" s="286"/>
      <c r="F12" s="48">
        <f>D12/'VP8-12-2003'!D12*100</f>
        <v>104.75963951178846</v>
      </c>
      <c r="G12" s="285">
        <v>42979080384.050003</v>
      </c>
      <c r="H12" s="286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101.28611372437626</v>
      </c>
      <c r="E15" s="307"/>
      <c r="F15" s="31" t="s">
        <v>4</v>
      </c>
      <c r="G15" s="303">
        <f>'VP8-12-2003'!D15</f>
        <v>101.21625072591472</v>
      </c>
      <c r="H15" s="30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101.38911801926575</v>
      </c>
      <c r="E16" s="309"/>
      <c r="F16" s="28" t="s">
        <v>4</v>
      </c>
      <c r="G16" s="267">
        <f>'VP8-12-2003'!D16</f>
        <v>98.95439908403354</v>
      </c>
      <c r="H16" s="268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12678257753.4</v>
      </c>
      <c r="E19" s="301"/>
      <c r="F19" s="156" t="s">
        <v>4</v>
      </c>
      <c r="G19" s="300">
        <v>13050526016.690001</v>
      </c>
      <c r="H19" s="301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1">
        <f>416910018.07+5635879025.16+1822603435.71</f>
        <v>7875392478.9399996</v>
      </c>
      <c r="E20" s="272"/>
      <c r="F20" s="75" t="s">
        <v>4</v>
      </c>
      <c r="G20" s="271">
        <f>338764335.94+4869808064.14+1647946053.24</f>
        <v>6856518453.3199997</v>
      </c>
      <c r="H20" s="272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1">
        <f>51220537.55+47139646.94+167200761.93</f>
        <v>265560946.42000002</v>
      </c>
      <c r="E21" s="272"/>
      <c r="F21" s="75" t="s">
        <v>4</v>
      </c>
      <c r="G21" s="271">
        <f>48467625.63+60137393.49+207309347.28</f>
        <v>315914366.39999998</v>
      </c>
      <c r="H21" s="272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4537304328.04</v>
      </c>
      <c r="E22" s="274"/>
      <c r="F22" s="76" t="s">
        <v>4</v>
      </c>
      <c r="G22" s="273">
        <f>G19-G20-G21</f>
        <v>5878093196.9700012</v>
      </c>
      <c r="H22" s="274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30_6_2024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'30_6_2024'!Oblast_tisku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Novotný Ondřej (ČSSZ 61)</cp:lastModifiedBy>
  <cp:lastPrinted>2024-05-03T12:05:24Z</cp:lastPrinted>
  <dcterms:created xsi:type="dcterms:W3CDTF">2002-07-25T12:42:12Z</dcterms:created>
  <dcterms:modified xsi:type="dcterms:W3CDTF">2024-07-18T15:29:56Z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